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https://elkem-my.sharepoint.com/personal/hans_iver_odenrud_elkem_com/Documents/Documents/2022/Quarterly presentations/Q4 2021/Webpage/"/>
    </mc:Choice>
  </mc:AlternateContent>
  <xr:revisionPtr revIDLastSave="0" documentId="8_{9FBFEBD5-7817-4681-A830-A38461EDB2DB}" xr6:coauthVersionLast="47" xr6:coauthVersionMax="47" xr10:uidLastSave="{00000000-0000-0000-0000-000000000000}"/>
  <bookViews>
    <workbookView xWindow="-120" yWindow="-120" windowWidth="29040" windowHeight="15840" activeTab="2"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2" i="8" l="1"/>
  <c r="K42" i="8"/>
  <c r="R16" i="8"/>
  <c r="Q16" i="8"/>
  <c r="P16" i="8"/>
  <c r="M16" i="8"/>
  <c r="L16" i="8"/>
  <c r="K16" i="8"/>
  <c r="J16" i="8"/>
  <c r="I16" i="8"/>
  <c r="H16" i="8"/>
  <c r="F16" i="8"/>
  <c r="D16" i="8"/>
  <c r="C16" i="8"/>
  <c r="B16" i="8"/>
  <c r="S15" i="8"/>
  <c r="S14" i="8"/>
  <c r="S13" i="8"/>
  <c r="S12" i="8"/>
  <c r="E12" i="8"/>
  <c r="E16" i="8" s="1"/>
  <c r="S11" i="8"/>
  <c r="S10" i="8"/>
  <c r="S9" i="8"/>
  <c r="G9" i="8"/>
  <c r="S8" i="8"/>
  <c r="S16" i="8" s="1"/>
  <c r="G8" i="8"/>
  <c r="G16" i="8" s="1"/>
  <c r="K42" i="9"/>
  <c r="L42" i="9" s="1"/>
  <c r="I12" i="9"/>
  <c r="G12" i="9"/>
  <c r="E12" i="9"/>
  <c r="C12" i="9"/>
  <c r="I9" i="9"/>
  <c r="G9" i="9"/>
  <c r="E9" i="9"/>
  <c r="W4" i="7" l="1"/>
  <c r="W22" i="7" s="1"/>
  <c r="W22" i="3"/>
  <c r="W29" i="7" l="1"/>
  <c r="W29" i="3"/>
  <c r="V59" i="5"/>
  <c r="V59" i="2"/>
  <c r="X78" i="1"/>
  <c r="W4" i="6"/>
  <c r="W20" i="6" s="1"/>
  <c r="W3" i="6"/>
  <c r="W4" i="4"/>
  <c r="W20" i="4" s="1"/>
  <c r="W3" i="4"/>
  <c r="V4" i="7"/>
  <c r="V22" i="7" s="1"/>
  <c r="V22" i="3"/>
  <c r="V29" i="7" l="1"/>
  <c r="V29" i="3"/>
  <c r="W34" i="4" l="1"/>
  <c r="W35" i="4"/>
  <c r="W78" i="1"/>
  <c r="V4" i="6" l="1"/>
  <c r="V20" i="6" s="1"/>
  <c r="V3" i="6"/>
  <c r="V4" i="4"/>
  <c r="V20" i="4" s="1"/>
  <c r="V3" i="4"/>
  <c r="U4" i="7"/>
  <c r="U22" i="7" s="1"/>
  <c r="U22" i="3"/>
  <c r="T59" i="5" l="1"/>
  <c r="T59" i="2"/>
  <c r="U29" i="7"/>
  <c r="U29" i="3"/>
  <c r="V35" i="4" l="1"/>
  <c r="V34" i="4"/>
  <c r="U4" i="6"/>
  <c r="U20" i="6" s="1"/>
  <c r="U3" i="6"/>
  <c r="U4" i="4"/>
  <c r="U20" i="4" s="1"/>
  <c r="U3" i="4"/>
  <c r="T4" i="7"/>
  <c r="T22" i="7" s="1"/>
  <c r="T22" i="3"/>
  <c r="S59" i="2" l="1"/>
  <c r="S59" i="5"/>
  <c r="V78" i="1"/>
  <c r="T29" i="7"/>
  <c r="T29" i="3"/>
  <c r="B43" i="1"/>
  <c r="U35" i="4" l="1"/>
  <c r="U34" i="4"/>
  <c r="U78" i="1"/>
  <c r="T4" i="6"/>
  <c r="T3" i="6"/>
  <c r="X3" i="6" s="1"/>
  <c r="T4" i="4"/>
  <c r="T3" i="4"/>
  <c r="X3" i="4" s="1"/>
  <c r="S22" i="7"/>
  <c r="S22" i="3"/>
  <c r="R60" i="5"/>
  <c r="R4" i="5"/>
  <c r="R60" i="2"/>
  <c r="R4" i="2"/>
  <c r="T20" i="6" l="1"/>
  <c r="X4" i="6"/>
  <c r="X20" i="6" s="1"/>
  <c r="X34" i="4"/>
  <c r="X35" i="4"/>
  <c r="T20" i="4"/>
  <c r="X4" i="4"/>
  <c r="X20" i="4" s="1"/>
  <c r="R20" i="5"/>
  <c r="V4" i="5"/>
  <c r="V20" i="5" s="1"/>
  <c r="R20" i="2"/>
  <c r="V4" i="2"/>
  <c r="V20" i="2" s="1"/>
  <c r="T35" i="4"/>
  <c r="T34" i="4"/>
  <c r="S29" i="7"/>
  <c r="S29" i="3"/>
  <c r="R59" i="5"/>
  <c r="R59" i="2"/>
  <c r="S20" i="6"/>
  <c r="S20" i="4"/>
  <c r="R22" i="7"/>
  <c r="T78" i="1" l="1"/>
  <c r="S78" i="1"/>
  <c r="R29" i="7"/>
  <c r="R22" i="3" l="1"/>
  <c r="Q60" i="5"/>
  <c r="Q4" i="5"/>
  <c r="Q60" i="2"/>
  <c r="Q4" i="2"/>
  <c r="Q20" i="5" l="1"/>
  <c r="U4" i="5"/>
  <c r="U20" i="5" s="1"/>
  <c r="Q20" i="2"/>
  <c r="U4" i="2"/>
  <c r="U20" i="2" s="1"/>
  <c r="S34" i="4"/>
  <c r="S35" i="4"/>
  <c r="R29" i="3"/>
  <c r="Q59" i="5"/>
  <c r="Q59" i="2"/>
  <c r="R20" i="6"/>
  <c r="R20" i="4"/>
  <c r="Q22" i="7"/>
  <c r="Q22" i="3"/>
  <c r="P60" i="5"/>
  <c r="P4" i="5"/>
  <c r="K20" i="2"/>
  <c r="P60" i="2"/>
  <c r="P4" i="2"/>
  <c r="P20" i="5" l="1"/>
  <c r="T4" i="5"/>
  <c r="T20" i="5" s="1"/>
  <c r="P20" i="2"/>
  <c r="T4" i="2"/>
  <c r="T20" i="2" s="1"/>
  <c r="R35" i="4"/>
  <c r="R34" i="4"/>
  <c r="Q29" i="7"/>
  <c r="Q29" i="3"/>
  <c r="P59" i="5"/>
  <c r="P59" i="2"/>
  <c r="O4" i="2"/>
  <c r="S4" i="2" s="1"/>
  <c r="S20" i="2" s="1"/>
  <c r="O4" i="5"/>
  <c r="S4" i="5" s="1"/>
  <c r="S20" i="5" s="1"/>
  <c r="R78" i="1" l="1"/>
  <c r="Q20" i="6"/>
  <c r="Q20" i="4"/>
  <c r="P22" i="7"/>
  <c r="P22" i="3"/>
  <c r="O60" i="5"/>
  <c r="O20" i="5"/>
  <c r="O60" i="2"/>
  <c r="O20" i="2"/>
  <c r="Q35" i="4" l="1"/>
  <c r="Q34" i="4"/>
  <c r="P29" i="7"/>
  <c r="P29" i="3"/>
  <c r="O59" i="5"/>
  <c r="O59" i="2"/>
  <c r="P20" i="6"/>
  <c r="P20" i="4"/>
  <c r="O22" i="7"/>
  <c r="O22" i="3"/>
  <c r="N60" i="5"/>
  <c r="N20" i="5"/>
  <c r="N60" i="2"/>
  <c r="N20" i="2"/>
  <c r="Q78" i="1" l="1"/>
  <c r="P35" i="4"/>
  <c r="P34" i="4"/>
  <c r="O29" i="7"/>
  <c r="O29" i="3"/>
  <c r="N59" i="5"/>
  <c r="N59" i="2"/>
  <c r="O20" i="6"/>
  <c r="O20" i="4"/>
  <c r="N22" i="7"/>
  <c r="N22" i="3"/>
  <c r="M60" i="5"/>
  <c r="M20" i="5"/>
  <c r="M60" i="2"/>
  <c r="M20" i="2"/>
  <c r="P78" i="1" l="1"/>
  <c r="O35" i="4"/>
  <c r="O34" i="4"/>
  <c r="N29" i="7"/>
  <c r="N29" i="3"/>
  <c r="M59" i="5"/>
  <c r="M59" i="2"/>
  <c r="O78" i="1" l="1"/>
  <c r="N20" i="6"/>
  <c r="N20" i="4"/>
  <c r="M22" i="7"/>
  <c r="M22" i="3"/>
  <c r="L60" i="5"/>
  <c r="L20" i="5"/>
  <c r="L60" i="2"/>
  <c r="L20" i="2"/>
  <c r="N35" i="4" l="1"/>
  <c r="N34" i="4"/>
  <c r="M29" i="7"/>
  <c r="M29" i="3"/>
  <c r="L59" i="5"/>
  <c r="L59" i="2"/>
  <c r="M20" i="6"/>
  <c r="M20" i="4"/>
  <c r="L22" i="7"/>
  <c r="L22" i="3"/>
  <c r="K60" i="5"/>
  <c r="K20" i="5"/>
  <c r="K60" i="2"/>
  <c r="N78" i="1" l="1"/>
  <c r="M35" i="4"/>
  <c r="M34" i="4"/>
  <c r="M27" i="4"/>
  <c r="L29" i="7"/>
  <c r="L29" i="3"/>
  <c r="K59" i="5"/>
  <c r="K59" i="2"/>
  <c r="J60" i="2"/>
  <c r="J20" i="2"/>
  <c r="J60" i="5"/>
  <c r="J20" i="5"/>
  <c r="K22" i="3"/>
  <c r="K22" i="7"/>
  <c r="L20" i="4"/>
  <c r="L20" i="6"/>
  <c r="M78" i="1" l="1"/>
  <c r="L78" i="1" l="1"/>
  <c r="J59" i="2"/>
  <c r="K29" i="7"/>
  <c r="K29" i="3"/>
  <c r="L35" i="4"/>
  <c r="J59" i="5"/>
  <c r="L34" i="4"/>
  <c r="L27" i="4"/>
  <c r="K20" i="6"/>
  <c r="K20" i="4"/>
  <c r="J22" i="7"/>
  <c r="J22" i="3"/>
  <c r="I60" i="5"/>
  <c r="I20" i="5"/>
  <c r="I60" i="2"/>
  <c r="I20" i="2"/>
  <c r="K35" i="4" l="1"/>
  <c r="K27" i="4"/>
  <c r="K34" i="4"/>
  <c r="J29" i="7"/>
  <c r="J29" i="3"/>
  <c r="I59" i="5"/>
  <c r="I59" i="2"/>
  <c r="E26" i="6"/>
  <c r="J20" i="6"/>
  <c r="I22" i="7"/>
  <c r="H20" i="5"/>
  <c r="H60" i="5"/>
  <c r="G60" i="5"/>
  <c r="F60" i="5"/>
  <c r="E60" i="5"/>
  <c r="D60" i="5"/>
  <c r="C60" i="5"/>
  <c r="F26" i="6" l="1"/>
  <c r="K78" i="1"/>
  <c r="I29" i="7"/>
  <c r="E59" i="5"/>
  <c r="F59" i="5"/>
  <c r="C59" i="5"/>
  <c r="G59" i="5"/>
  <c r="D59" i="5"/>
  <c r="H59" i="5"/>
  <c r="G26" i="6" l="1"/>
  <c r="J20" i="4"/>
  <c r="H26" i="6" l="1"/>
  <c r="J27" i="4"/>
  <c r="I22" i="3"/>
  <c r="H60" i="2"/>
  <c r="H20" i="2"/>
  <c r="J34" i="4" l="1"/>
  <c r="J35" i="4"/>
  <c r="I29" i="3"/>
  <c r="H59" i="2"/>
  <c r="H22" i="7"/>
  <c r="G22" i="7"/>
  <c r="F22" i="7"/>
  <c r="E22" i="7"/>
  <c r="D22" i="7"/>
  <c r="I20" i="6"/>
  <c r="H20" i="6"/>
  <c r="G20" i="6"/>
  <c r="F20" i="6"/>
  <c r="E20" i="6"/>
  <c r="G20" i="5"/>
  <c r="F20" i="5"/>
  <c r="E20" i="5"/>
  <c r="D20" i="5"/>
  <c r="C20" i="5"/>
  <c r="F20" i="4"/>
  <c r="G20" i="4"/>
  <c r="H20" i="4"/>
  <c r="I20" i="4"/>
  <c r="E20" i="4"/>
  <c r="E22" i="3"/>
  <c r="F22" i="3"/>
  <c r="G22" i="3"/>
  <c r="H22" i="3"/>
  <c r="D22" i="3"/>
  <c r="D20" i="2"/>
  <c r="E20" i="2"/>
  <c r="F20" i="2"/>
  <c r="G20" i="2"/>
  <c r="C20" i="2"/>
  <c r="G27" i="6" l="1"/>
  <c r="F27" i="6"/>
  <c r="H27" i="6"/>
  <c r="E27" i="6"/>
  <c r="J78" i="1"/>
  <c r="D29" i="7"/>
  <c r="H29" i="7"/>
  <c r="E29" i="7"/>
  <c r="G29" i="7"/>
  <c r="F29" i="7"/>
  <c r="F60" i="2"/>
  <c r="G60" i="2"/>
  <c r="C60" i="2"/>
  <c r="D60" i="2"/>
  <c r="E60" i="2"/>
  <c r="D29" i="3" l="1"/>
  <c r="I35" i="4"/>
  <c r="C59" i="2"/>
  <c r="F35" i="4"/>
  <c r="F78" i="1"/>
  <c r="D59" i="2"/>
  <c r="G29" i="3"/>
  <c r="G35" i="4"/>
  <c r="G78" i="1"/>
  <c r="E59" i="2"/>
  <c r="I34" i="4"/>
  <c r="I27" i="4"/>
  <c r="E29" i="3"/>
  <c r="H78" i="1"/>
  <c r="F29" i="3"/>
  <c r="G34" i="4"/>
  <c r="G27" i="4"/>
  <c r="G59" i="2"/>
  <c r="H29" i="3"/>
  <c r="I78" i="1"/>
  <c r="F27" i="4"/>
  <c r="F34" i="4"/>
  <c r="E34" i="4"/>
  <c r="E27" i="4"/>
  <c r="H34" i="4"/>
  <c r="H27" i="4"/>
  <c r="H35" i="4"/>
  <c r="E78" i="1"/>
  <c r="E35" i="4"/>
  <c r="F59" i="2"/>
</calcChain>
</file>

<file path=xl/sharedStrings.xml><?xml version="1.0" encoding="utf-8"?>
<sst xmlns="http://schemas.openxmlformats.org/spreadsheetml/2006/main" count="2284" uniqueCount="274">
  <si>
    <t>31 March 2018</t>
  </si>
  <si>
    <t>Scenario#</t>
  </si>
  <si>
    <t>Actual</t>
  </si>
  <si>
    <t>30 June 2018</t>
  </si>
  <si>
    <t>Year#</t>
  </si>
  <si>
    <t>30 September 2018</t>
  </si>
  <si>
    <t>Period#</t>
  </si>
  <si>
    <t>31 December 2018</t>
  </si>
  <si>
    <t>Entity#</t>
  </si>
  <si>
    <t>Account#</t>
  </si>
  <si>
    <t>View#</t>
  </si>
  <si>
    <t>&lt;Scenario View&gt;</t>
  </si>
  <si>
    <t>Value#</t>
  </si>
  <si>
    <t>NOK Total</t>
  </si>
  <si>
    <t>PR#</t>
  </si>
  <si>
    <t>Custom1#</t>
  </si>
  <si>
    <t>AllC1</t>
  </si>
  <si>
    <t>Custom2#</t>
  </si>
  <si>
    <t>AllC2</t>
  </si>
  <si>
    <t>Custom3#</t>
  </si>
  <si>
    <t>AllC3</t>
  </si>
  <si>
    <t>Custom4#</t>
  </si>
  <si>
    <t>AllC4</t>
  </si>
  <si>
    <t>ICP#</t>
  </si>
  <si>
    <t>[ICP Top]</t>
  </si>
  <si>
    <t>AP#</t>
  </si>
  <si>
    <t>Elkem</t>
  </si>
  <si>
    <t>Amounts in NOK million</t>
  </si>
  <si>
    <t>31 March 2017</t>
  </si>
  <si>
    <t>31 December 2017</t>
  </si>
  <si>
    <t>ASSETS</t>
  </si>
  <si>
    <t>B5400</t>
  </si>
  <si>
    <t>Property, plant and equipment</t>
  </si>
  <si>
    <t>B5310</t>
  </si>
  <si>
    <t>Goodwill</t>
  </si>
  <si>
    <t>B5325</t>
  </si>
  <si>
    <t>Other intangible assets</t>
  </si>
  <si>
    <t>B5240</t>
  </si>
  <si>
    <t>Deferred tax assets</t>
  </si>
  <si>
    <t>B5340</t>
  </si>
  <si>
    <t>B5230</t>
  </si>
  <si>
    <t>Derivatives</t>
  </si>
  <si>
    <t>B5220</t>
  </si>
  <si>
    <t>Other non-current assets</t>
  </si>
  <si>
    <t>B5410</t>
  </si>
  <si>
    <t>Total non-current assets</t>
  </si>
  <si>
    <t>B5170</t>
  </si>
  <si>
    <t>Inventories</t>
  </si>
  <si>
    <t>B5030</t>
  </si>
  <si>
    <t>B5060</t>
  </si>
  <si>
    <t>B5050</t>
  </si>
  <si>
    <t>Other current assets</t>
  </si>
  <si>
    <t>Restricted deposits</t>
  </si>
  <si>
    <t>B5010</t>
  </si>
  <si>
    <t>Cash and cash equivalents</t>
  </si>
  <si>
    <t>B5180</t>
  </si>
  <si>
    <t>Total current assets</t>
  </si>
  <si>
    <t>B5191</t>
  </si>
  <si>
    <t>Assets classified as held-for sale</t>
  </si>
  <si>
    <t>B5430</t>
  </si>
  <si>
    <t>TOTAL ASSETS</t>
  </si>
  <si>
    <t>EQUITY AND LIABILITIES</t>
  </si>
  <si>
    <t>B5881</t>
  </si>
  <si>
    <t>Non-controlling interest</t>
  </si>
  <si>
    <t>B5965</t>
  </si>
  <si>
    <t>Total equity</t>
  </si>
  <si>
    <t>B5750</t>
  </si>
  <si>
    <t>Interest-bearing non-current liabilities</t>
  </si>
  <si>
    <t>B5714</t>
  </si>
  <si>
    <t>Deferred tax liabilities</t>
  </si>
  <si>
    <t>B5712</t>
  </si>
  <si>
    <t>B5760</t>
  </si>
  <si>
    <t>B5715</t>
  </si>
  <si>
    <t>B5780</t>
  </si>
  <si>
    <t>Total non-current liabilities</t>
  </si>
  <si>
    <t>B5580</t>
  </si>
  <si>
    <t>B5560</t>
  </si>
  <si>
    <t>Income tax payables</t>
  </si>
  <si>
    <t>B5540</t>
  </si>
  <si>
    <t>Interest-bearing current liabilities</t>
  </si>
  <si>
    <t>Bills payable</t>
  </si>
  <si>
    <t>B5520</t>
  </si>
  <si>
    <t>Dividend</t>
  </si>
  <si>
    <t>B5510</t>
  </si>
  <si>
    <t>Provisions and other current liabilities</t>
  </si>
  <si>
    <t>B5680</t>
  </si>
  <si>
    <t>Total current liabilities</t>
  </si>
  <si>
    <t>B5550</t>
  </si>
  <si>
    <t>Liability classified as held-for sale</t>
  </si>
  <si>
    <t>B5970</t>
  </si>
  <si>
    <t>TOTAL EQUITY AND LIABILITIES</t>
  </si>
  <si>
    <t>CONSOLIDATED STATEMENT OF FINANCIAL POSITION</t>
  </si>
  <si>
    <t>jun</t>
  </si>
  <si>
    <t>sep</t>
  </si>
  <si>
    <t>dec</t>
  </si>
  <si>
    <t>Equity attributable to Elkem shareholders</t>
  </si>
  <si>
    <t>Q4</t>
  </si>
  <si>
    <t>Periodic</t>
  </si>
  <si>
    <t>I2010</t>
  </si>
  <si>
    <t>Revenues</t>
  </si>
  <si>
    <t>I2030</t>
  </si>
  <si>
    <t>Other operating income</t>
  </si>
  <si>
    <t>I2040</t>
  </si>
  <si>
    <t>Total operating income</t>
  </si>
  <si>
    <t>I2050</t>
  </si>
  <si>
    <t>I2070</t>
  </si>
  <si>
    <t>Employee benefit expenses</t>
  </si>
  <si>
    <t>I2080</t>
  </si>
  <si>
    <t>Other operating expenses</t>
  </si>
  <si>
    <t>I2160</t>
  </si>
  <si>
    <t>I2121</t>
  </si>
  <si>
    <t>Amortisations and depreciations</t>
  </si>
  <si>
    <t>I2120</t>
  </si>
  <si>
    <t>Impairment losses</t>
  </si>
  <si>
    <t>I2163</t>
  </si>
  <si>
    <t>I2150</t>
  </si>
  <si>
    <t>Operating profit (loss)</t>
  </si>
  <si>
    <t>I2410</t>
  </si>
  <si>
    <t>I2201</t>
  </si>
  <si>
    <t>Finance income</t>
  </si>
  <si>
    <t>I2350</t>
  </si>
  <si>
    <t>Foreign exchange gains (losses)</t>
  </si>
  <si>
    <t>I2204</t>
  </si>
  <si>
    <t xml:space="preserve">Finance expenses </t>
  </si>
  <si>
    <t>I2510</t>
  </si>
  <si>
    <t>Profit (loss) before income tax</t>
  </si>
  <si>
    <t>I2650</t>
  </si>
  <si>
    <t>I2660</t>
  </si>
  <si>
    <t>Profit (loss) from continued operations</t>
  </si>
  <si>
    <t>I2665</t>
  </si>
  <si>
    <t>Profit (loss) from discontinued operations</t>
  </si>
  <si>
    <t>I2670</t>
  </si>
  <si>
    <t>Profit (loss) for the period</t>
  </si>
  <si>
    <t>Attributable to:</t>
  </si>
  <si>
    <t>I2675</t>
  </si>
  <si>
    <t>Non-controlling interest's share of profit (loss)</t>
  </si>
  <si>
    <t>I2690</t>
  </si>
  <si>
    <t>Owners of the parent's share of profit (loss)</t>
  </si>
  <si>
    <t>Weighted average number of outstanding shares (million)</t>
  </si>
  <si>
    <t>30 June 2017</t>
  </si>
  <si>
    <t>30 September 2017</t>
  </si>
  <si>
    <t>P&amp;L</t>
  </si>
  <si>
    <t>Q1</t>
  </si>
  <si>
    <t>Q2</t>
  </si>
  <si>
    <t>Mar</t>
  </si>
  <si>
    <t>Q3</t>
  </si>
  <si>
    <t>Total operating Income</t>
  </si>
  <si>
    <t>Silicones</t>
  </si>
  <si>
    <t>Other</t>
  </si>
  <si>
    <t>Eliminations</t>
  </si>
  <si>
    <t>Total</t>
  </si>
  <si>
    <t>Income</t>
  </si>
  <si>
    <t>EBITDA</t>
  </si>
  <si>
    <t>I2161</t>
  </si>
  <si>
    <t>EBIT</t>
  </si>
  <si>
    <t>Operating profit (loss) before other gains and losses (EBIT)</t>
  </si>
  <si>
    <t>REV_21400</t>
  </si>
  <si>
    <t>Amortisation, depreciation and impairment</t>
  </si>
  <si>
    <t>Changes in working capital</t>
  </si>
  <si>
    <t>Reinvestments</t>
  </si>
  <si>
    <t>CFM_10201</t>
  </si>
  <si>
    <t>Strategic investments</t>
  </si>
  <si>
    <t>Earnings per share</t>
  </si>
  <si>
    <t xml:space="preserve">Cash flow from operations </t>
  </si>
  <si>
    <t>Cash Flow from operations</t>
  </si>
  <si>
    <t>1Q</t>
  </si>
  <si>
    <t>2Q</t>
  </si>
  <si>
    <t>3Q</t>
  </si>
  <si>
    <t>4Q</t>
  </si>
  <si>
    <t>&lt;scenario view&gt;</t>
  </si>
  <si>
    <t>Jun</t>
  </si>
  <si>
    <t>Investments in equity accounted companies</t>
  </si>
  <si>
    <t>Equity accounted investments</t>
  </si>
  <si>
    <t>CFR_10113</t>
  </si>
  <si>
    <t>CFR_10114</t>
  </si>
  <si>
    <t>Share of profit from equity accounted companies</t>
  </si>
  <si>
    <t>Income tax (expenses) benefits</t>
  </si>
  <si>
    <t>CFR_10122</t>
  </si>
  <si>
    <t>Operating profit (loss) before other items</t>
  </si>
  <si>
    <t>CFR_10100</t>
  </si>
  <si>
    <t>Sep</t>
  </si>
  <si>
    <t>B5055</t>
  </si>
  <si>
    <t>B5960</t>
  </si>
  <si>
    <t>B5515</t>
  </si>
  <si>
    <t>Equity accounted companies</t>
  </si>
  <si>
    <t>Interest payments received</t>
  </si>
  <si>
    <t>Interest payments made</t>
  </si>
  <si>
    <t>Income taxes paid</t>
  </si>
  <si>
    <t>Cash flow from operating activities</t>
  </si>
  <si>
    <t>Investments in property, plant and equipment and intangible assets</t>
  </si>
  <si>
    <t>Acquisition of subsidiaries, net of cash acquired</t>
  </si>
  <si>
    <t>Payment received on loan to related parties</t>
  </si>
  <si>
    <t>Other investments / sales</t>
  </si>
  <si>
    <t>Cash flow from investing activities</t>
  </si>
  <si>
    <t>Dividends paid to non-controlling interest</t>
  </si>
  <si>
    <t>Dividends paid to owner of the parent</t>
  </si>
  <si>
    <t>Capital increase</t>
  </si>
  <si>
    <t>Net changes in other short term debt</t>
  </si>
  <si>
    <t>New interest-bearing loans and borrowings</t>
  </si>
  <si>
    <t>Net changes of short term loans from related parties</t>
  </si>
  <si>
    <t>Repayment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</si>
  <si>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</si>
  <si>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</si>
  <si>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</si>
  <si>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</si>
  <si>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</si>
  <si>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1Q 2017</t>
  </si>
  <si>
    <t>2Q 2017</t>
  </si>
  <si>
    <t>1Q 2018</t>
  </si>
  <si>
    <t>2Q 2018</t>
  </si>
  <si>
    <t>3Q 2017</t>
  </si>
  <si>
    <t>4Q 2017</t>
  </si>
  <si>
    <t>CONSOLIDATED STATEMENT OF CASH FLOWS</t>
  </si>
  <si>
    <t>3Q 2018</t>
  </si>
  <si>
    <t>Net changes in bills payable</t>
  </si>
  <si>
    <t>Dec</t>
  </si>
  <si>
    <t>Operating profit (loss) before other items / EBIT</t>
  </si>
  <si>
    <t>Other items</t>
  </si>
  <si>
    <t>I2205</t>
  </si>
  <si>
    <t>Income from equity accounted investment, other business</t>
  </si>
  <si>
    <t>B5525</t>
  </si>
  <si>
    <t>4Q 2018</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</si>
  <si>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</si>
  <si>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</si>
  <si>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t>Share of profit from equity accounted financial investments</t>
  </si>
  <si>
    <t xml:space="preserve">2)  Current part of Employee benefit obligations is not presented on a separate line item in this presentation. </t>
  </si>
  <si>
    <t>1Q 2019</t>
  </si>
  <si>
    <t>31 March 2019</t>
  </si>
  <si>
    <t>Right-of-use assets</t>
  </si>
  <si>
    <t>B5420</t>
  </si>
  <si>
    <t>30 June 2019</t>
  </si>
  <si>
    <t>2Q 2019</t>
  </si>
  <si>
    <t>Trade receivables</t>
  </si>
  <si>
    <t>Trade payables</t>
  </si>
  <si>
    <t>30 September 2019</t>
  </si>
  <si>
    <t>3Q 2019</t>
  </si>
  <si>
    <t>31 December 2019</t>
  </si>
  <si>
    <t>4Q 2019</t>
  </si>
  <si>
    <t>Changes in provisions, bills receivable and other</t>
  </si>
  <si>
    <t>Raw materials and energy for production</t>
  </si>
  <si>
    <t>31 March 2020</t>
  </si>
  <si>
    <t>1Q 2020</t>
  </si>
  <si>
    <t>30 June 2020</t>
  </si>
  <si>
    <t>2Q 2020</t>
  </si>
  <si>
    <t>Silicon Products</t>
  </si>
  <si>
    <t>30_CarbonSol1</t>
  </si>
  <si>
    <t>Carbon Solutions</t>
  </si>
  <si>
    <t>60_Others5</t>
  </si>
  <si>
    <t>3Q 2020</t>
  </si>
  <si>
    <t>30 September 2020</t>
  </si>
  <si>
    <t>4Q 2020</t>
  </si>
  <si>
    <t xml:space="preserve">Acquisition/capital contribution of/to joint ventures </t>
  </si>
  <si>
    <t>31 December 2020</t>
  </si>
  <si>
    <t>Basic earnings per share in NOK</t>
  </si>
  <si>
    <t>20_SiliconProducts1</t>
  </si>
  <si>
    <t>31 March 2021</t>
  </si>
  <si>
    <t>Elkem_new7</t>
  </si>
  <si>
    <t>90_GroupElim4</t>
  </si>
  <si>
    <t>1Q 2021</t>
  </si>
  <si>
    <t>Net sale (purchase) of treasury shares</t>
  </si>
  <si>
    <r>
      <rPr>
        <vertAlign val="superscript"/>
        <sz val="8"/>
        <rFont val="Calibri"/>
        <family val="2"/>
        <scheme val="minor"/>
      </rPr>
      <t>1)</t>
    </r>
    <r>
      <rPr>
        <sz val="8"/>
        <rFont val="Calibri"/>
        <family val="2"/>
        <scheme val="minor"/>
      </rPr>
      <t>Non-current part of Employee benefit obligations is presented together with Pension liabilities and the line item is renamed to Employee benefit obligations from 2019. Previosly this was included in Provisions and other non-current liabilities.  Comparable figures are only restated for 2018.</t>
    </r>
  </si>
  <si>
    <t>Payment of lease liabilities</t>
  </si>
  <si>
    <t>Changes fair value of derivatives</t>
  </si>
  <si>
    <t xml:space="preserve">CONDENSED CONSOLIDATED INTERIM STATEMENT OF PROFIT OR LOSS </t>
  </si>
  <si>
    <t>30 june 2021</t>
  </si>
  <si>
    <t>Elkem_new8</t>
  </si>
  <si>
    <t>45_Silicones2</t>
  </si>
  <si>
    <t>2Q 2021</t>
  </si>
  <si>
    <t>Payment of contingent consideration related to acquisitions (IFRS 3)</t>
  </si>
  <si>
    <t>Husk oppdatering og sjekk av antall aksjer og fortjeneste per aksje</t>
  </si>
  <si>
    <t>30 September 2021</t>
  </si>
  <si>
    <t>3Q 2021</t>
  </si>
  <si>
    <t>31 December 2021</t>
  </si>
  <si>
    <t>4Q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</si>
</sst>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s>
  <fonts count="19"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FF0000"/>
      <name val="Calibri"/>
      <family val="2"/>
      <scheme val="minor"/>
    </font>
    <font>
      <b/>
      <sz val="10"/>
      <color rgb="FF0000CC"/>
      <name val="Calibri"/>
      <family val="2"/>
      <scheme val="minor"/>
    </font>
    <font>
      <vertAlign val="superscript"/>
      <sz val="10"/>
      <name val="Calibri"/>
      <family val="2"/>
      <scheme val="minor"/>
    </font>
    <font>
      <sz val="10"/>
      <name val="Times New Roman"/>
      <family val="1"/>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theme="4"/>
      </bottom>
      <diagonal/>
    </border>
    <border>
      <left/>
      <right/>
      <top style="thin">
        <color theme="4"/>
      </top>
      <bottom/>
      <diagonal/>
    </border>
    <border>
      <left style="thin">
        <color rgb="FFEC1211"/>
      </left>
      <right/>
      <top style="thin">
        <color rgb="FFEC1211"/>
      </top>
      <bottom style="thin">
        <color rgb="FFEC1211"/>
      </bottom>
      <diagonal/>
    </border>
    <border>
      <left/>
      <right/>
      <top style="thin">
        <color rgb="FFEC1211"/>
      </top>
      <bottom style="thin">
        <color rgb="FFEC1211"/>
      </bottom>
      <diagonal/>
    </border>
    <border>
      <left/>
      <right style="thin">
        <color rgb="FFEC1211"/>
      </right>
      <top style="thin">
        <color rgb="FFEC1211"/>
      </top>
      <bottom style="thin">
        <color rgb="FFEC1211"/>
      </bottom>
      <diagonal/>
    </border>
    <border>
      <left/>
      <right/>
      <top style="thin">
        <color rgb="FFEC1211"/>
      </top>
      <bottom/>
      <diagonal/>
    </border>
    <border>
      <left/>
      <right/>
      <top/>
      <bottom style="thin">
        <color rgb="FFEC1211"/>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3" fillId="0" borderId="0" xfId="2" applyFont="1"/>
    <xf numFmtId="0" fontId="4" fillId="0" borderId="0" xfId="3" applyFont="1" applyBorder="1"/>
    <xf numFmtId="0" fontId="3" fillId="0" borderId="0" xfId="2" applyFont="1" applyAlignment="1">
      <alignment horizontal="center"/>
    </xf>
    <xf numFmtId="0" fontId="3" fillId="0" borderId="0" xfId="2" applyFont="1" applyAlignment="1">
      <alignment horizontal="right"/>
    </xf>
    <xf numFmtId="0" fontId="3" fillId="0" borderId="0" xfId="2" applyFont="1" applyAlignment="1">
      <alignment horizontal="left"/>
    </xf>
    <xf numFmtId="0" fontId="3" fillId="0" borderId="0" xfId="3" applyFont="1" applyFill="1" applyBorder="1" applyAlignment="1">
      <alignment horizontal="right"/>
    </xf>
    <xf numFmtId="49" fontId="4" fillId="0" borderId="0" xfId="3" applyNumberFormat="1" applyFont="1" applyBorder="1" applyAlignment="1">
      <alignment horizontal="left"/>
    </xf>
    <xf numFmtId="0" fontId="4" fillId="0" borderId="0" xfId="2" applyFont="1"/>
    <xf numFmtId="0" fontId="5" fillId="0" borderId="0" xfId="2" applyFont="1"/>
    <xf numFmtId="0" fontId="3" fillId="2" borderId="0" xfId="2" applyFont="1" applyFill="1"/>
    <xf numFmtId="164" fontId="5" fillId="0" borderId="0" xfId="2" applyNumberFormat="1" applyFont="1" applyAlignment="1">
      <alignment wrapText="1"/>
    </xf>
    <xf numFmtId="0" fontId="6" fillId="0" borderId="0" xfId="2" applyFont="1" applyFill="1" applyBorder="1"/>
    <xf numFmtId="0" fontId="7" fillId="0" borderId="0" xfId="2" applyFont="1" applyFill="1" applyBorder="1"/>
    <xf numFmtId="0" fontId="3" fillId="0" borderId="0" xfId="2" applyFont="1" applyFill="1" applyBorder="1"/>
    <xf numFmtId="0" fontId="3" fillId="0" borderId="0" xfId="2" applyFont="1" applyBorder="1"/>
    <xf numFmtId="0" fontId="4" fillId="0" borderId="1" xfId="2" applyFont="1" applyBorder="1"/>
    <xf numFmtId="166" fontId="3" fillId="0" borderId="0" xfId="4" applyNumberFormat="1" applyFont="1"/>
    <xf numFmtId="0" fontId="3" fillId="0" borderId="1" xfId="2" applyFont="1" applyBorder="1"/>
    <xf numFmtId="164" fontId="9" fillId="3" borderId="0" xfId="2" applyNumberFormat="1" applyFont="1" applyFill="1"/>
    <xf numFmtId="0" fontId="4" fillId="0" borderId="0" xfId="2" applyFont="1" applyFill="1"/>
    <xf numFmtId="0" fontId="3" fillId="0" borderId="0" xfId="2" applyFont="1" applyFill="1"/>
    <xf numFmtId="164" fontId="3" fillId="0" borderId="0" xfId="2" applyNumberFormat="1" applyFont="1" applyFill="1" applyAlignment="1">
      <alignment horizontal="left"/>
    </xf>
    <xf numFmtId="0" fontId="10" fillId="0" borderId="0" xfId="2" applyFont="1" applyFill="1"/>
    <xf numFmtId="167" fontId="3" fillId="0" borderId="0" xfId="4" applyNumberFormat="1" applyFont="1" applyFill="1" applyBorder="1"/>
    <xf numFmtId="167" fontId="3" fillId="0" borderId="0" xfId="4" applyNumberFormat="1" applyFont="1" applyFill="1"/>
    <xf numFmtId="167" fontId="3" fillId="0" borderId="1" xfId="4" applyNumberFormat="1" applyFont="1" applyFill="1" applyBorder="1"/>
    <xf numFmtId="167" fontId="3" fillId="0" borderId="0" xfId="4" applyNumberFormat="1" applyFont="1"/>
    <xf numFmtId="0" fontId="3" fillId="0" borderId="0" xfId="3" applyFont="1" applyFill="1" applyBorder="1" applyAlignment="1">
      <alignment horizontal="left"/>
    </xf>
    <xf numFmtId="0" fontId="3" fillId="0" borderId="0" xfId="3" applyFont="1" applyFill="1" applyBorder="1"/>
    <xf numFmtId="0" fontId="4" fillId="0" borderId="0" xfId="2" applyFont="1" applyBorder="1"/>
    <xf numFmtId="166" fontId="3" fillId="0" borderId="0" xfId="4" applyNumberFormat="1" applyFont="1" applyBorder="1" applyAlignment="1" applyProtection="1">
      <protection locked="0"/>
    </xf>
    <xf numFmtId="168" fontId="3" fillId="0" borderId="0" xfId="2" applyNumberFormat="1" applyFont="1" applyBorder="1"/>
    <xf numFmtId="165" fontId="3" fillId="0" borderId="0" xfId="4" applyNumberFormat="1"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0" fontId="3" fillId="0" borderId="0" xfId="0" applyFont="1"/>
    <xf numFmtId="170" fontId="3" fillId="0" borderId="0" xfId="2" applyNumberFormat="1" applyFont="1"/>
    <xf numFmtId="0" fontId="3" fillId="0" borderId="0" xfId="0" applyFont="1" applyBorder="1"/>
    <xf numFmtId="168" fontId="11" fillId="0" borderId="0" xfId="2" applyNumberFormat="1" applyFont="1" applyBorder="1"/>
    <xf numFmtId="0" fontId="12" fillId="0" borderId="0" xfId="0" applyFont="1" applyFill="1" applyAlignment="1">
      <alignment horizontal="left"/>
    </xf>
    <xf numFmtId="0" fontId="3" fillId="0" borderId="1" xfId="2" applyFont="1" applyFill="1" applyBorder="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6" fontId="4" fillId="0" borderId="0" xfId="4" applyNumberFormat="1" applyFont="1" applyFill="1" applyBorder="1"/>
    <xf numFmtId="0" fontId="4" fillId="0" borderId="0" xfId="2"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applyBorder="1"/>
    <xf numFmtId="170" fontId="4" fillId="0" borderId="0" xfId="2" applyNumberFormat="1" applyFont="1" applyFill="1"/>
    <xf numFmtId="166" fontId="3" fillId="0" borderId="0" xfId="4" applyNumberFormat="1" applyFont="1" applyFill="1" applyBorder="1" applyAlignment="1">
      <alignment horizontal="right"/>
    </xf>
    <xf numFmtId="0" fontId="13" fillId="0" borderId="0" xfId="0" applyFont="1"/>
    <xf numFmtId="166" fontId="3" fillId="0" borderId="1" xfId="4" applyNumberFormat="1" applyFont="1" applyFill="1" applyBorder="1" applyAlignment="1">
      <alignment horizontal="right"/>
    </xf>
    <xf numFmtId="166" fontId="14"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0" fontId="3" fillId="0" borderId="0" xfId="2" applyFont="1" applyAlignment="1">
      <alignment horizontal="left" vertical="top" wrapText="1"/>
    </xf>
    <xf numFmtId="169" fontId="3" fillId="0" borderId="0" xfId="1" applyNumberFormat="1" applyFont="1" applyFill="1" applyBorder="1" applyAlignment="1" applyProtection="1">
      <protection locked="0"/>
    </xf>
    <xf numFmtId="169" fontId="4" fillId="0" borderId="1" xfId="1" applyNumberFormat="1" applyFont="1" applyFill="1" applyBorder="1" applyAlignment="1" applyProtection="1">
      <protection locked="0"/>
    </xf>
    <xf numFmtId="169" fontId="3" fillId="0" borderId="0" xfId="1" applyNumberFormat="1" applyFont="1" applyFill="1" applyBorder="1"/>
    <xf numFmtId="167" fontId="3" fillId="0" borderId="0" xfId="1" applyNumberFormat="1" applyFont="1" applyFill="1" applyBorder="1" applyAlignment="1" applyProtection="1">
      <protection locked="0"/>
    </xf>
    <xf numFmtId="166" fontId="3" fillId="0" borderId="0" xfId="4" applyNumberFormat="1" applyFont="1" applyFill="1" applyBorder="1" applyAlignment="1" applyProtection="1">
      <protection locked="0"/>
    </xf>
    <xf numFmtId="0" fontId="17" fillId="0" borderId="0" xfId="2" applyFont="1" applyFill="1" applyBorder="1"/>
    <xf numFmtId="49" fontId="18" fillId="0" borderId="0" xfId="2" quotePrefix="1" applyNumberFormat="1" applyFont="1" applyFill="1" applyBorder="1" applyAlignment="1">
      <alignment horizontal="right"/>
    </xf>
    <xf numFmtId="0" fontId="3" fillId="0" borderId="4" xfId="2" applyFont="1" applyBorder="1"/>
    <xf numFmtId="0" fontId="3" fillId="0" borderId="6" xfId="2" applyFont="1" applyFill="1" applyBorder="1"/>
    <xf numFmtId="14" fontId="4" fillId="0" borderId="6" xfId="2" applyNumberFormat="1" applyFont="1" applyFill="1" applyBorder="1"/>
    <xf numFmtId="0" fontId="4" fillId="0" borderId="4" xfId="2" applyFont="1" applyBorder="1"/>
    <xf numFmtId="167" fontId="4" fillId="0" borderId="4" xfId="4" applyNumberFormat="1" applyFont="1" applyFill="1" applyBorder="1"/>
    <xf numFmtId="0" fontId="4" fillId="0" borderId="7" xfId="2" applyFont="1" applyBorder="1"/>
    <xf numFmtId="167" fontId="4" fillId="0" borderId="7" xfId="4" applyNumberFormat="1" applyFont="1" applyFill="1" applyBorder="1"/>
    <xf numFmtId="0" fontId="17" fillId="0" borderId="7" xfId="2" applyFont="1" applyFill="1" applyBorder="1"/>
    <xf numFmtId="0" fontId="18" fillId="0" borderId="7" xfId="2" applyFont="1" applyFill="1" applyBorder="1" applyAlignment="1">
      <alignment horizontal="center"/>
    </xf>
    <xf numFmtId="167" fontId="3" fillId="0" borderId="4" xfId="1" applyNumberFormat="1" applyFont="1" applyBorder="1" applyAlignment="1" applyProtection="1">
      <protection locked="0"/>
    </xf>
    <xf numFmtId="0" fontId="3" fillId="0" borderId="7" xfId="2" applyFont="1" applyBorder="1"/>
    <xf numFmtId="167" fontId="3" fillId="0" borderId="7" xfId="1" applyNumberFormat="1" applyFont="1" applyBorder="1" applyAlignment="1" applyProtection="1">
      <protection locked="0"/>
    </xf>
    <xf numFmtId="0" fontId="4" fillId="0" borderId="3" xfId="2" applyFont="1" applyBorder="1"/>
    <xf numFmtId="167" fontId="4" fillId="0" borderId="4" xfId="1" applyNumberFormat="1" applyFont="1" applyBorder="1" applyAlignment="1" applyProtection="1">
      <protection locked="0"/>
    </xf>
    <xf numFmtId="167" fontId="4" fillId="0" borderId="5" xfId="1" applyNumberFormat="1" applyFont="1" applyBorder="1" applyAlignment="1" applyProtection="1">
      <protection locked="0"/>
    </xf>
    <xf numFmtId="167" fontId="3" fillId="0" borderId="7" xfId="1" applyNumberFormat="1" applyFont="1" applyFill="1" applyBorder="1" applyAlignment="1" applyProtection="1">
      <protection locked="0"/>
    </xf>
    <xf numFmtId="167" fontId="4" fillId="0" borderId="7" xfId="1" applyNumberFormat="1" applyFont="1" applyBorder="1" applyAlignment="1" applyProtection="1">
      <protection locked="0"/>
    </xf>
    <xf numFmtId="167" fontId="4" fillId="0" borderId="7" xfId="1" applyNumberFormat="1" applyFont="1" applyFill="1" applyBorder="1" applyAlignment="1" applyProtection="1">
      <protection locked="0"/>
    </xf>
    <xf numFmtId="0" fontId="4" fillId="0" borderId="7" xfId="2" applyFont="1" applyBorder="1" applyAlignment="1">
      <alignment horizontal="center"/>
    </xf>
    <xf numFmtId="0" fontId="8" fillId="0" borderId="7" xfId="2" applyFont="1" applyFill="1" applyBorder="1" applyAlignment="1">
      <alignment horizontal="center"/>
    </xf>
    <xf numFmtId="169" fontId="4" fillId="0" borderId="4" xfId="1" applyNumberFormat="1" applyFont="1" applyBorder="1" applyAlignment="1" applyProtection="1">
      <protection locked="0"/>
    </xf>
    <xf numFmtId="166" fontId="4" fillId="0" borderId="4" xfId="4" applyNumberFormat="1" applyFont="1" applyFill="1" applyBorder="1" applyAlignment="1">
      <alignment horizontal="right"/>
    </xf>
    <xf numFmtId="0" fontId="3" fillId="3" borderId="0" xfId="2" applyFont="1" applyFill="1"/>
    <xf numFmtId="170" fontId="0" fillId="0" borderId="0" xfId="0" applyNumberFormat="1"/>
    <xf numFmtId="0" fontId="6" fillId="0" borderId="0" xfId="2" applyFont="1"/>
    <xf numFmtId="0" fontId="8" fillId="0" borderId="0" xfId="2" applyFont="1" applyAlignment="1">
      <alignment horizontal="center" wrapText="1"/>
    </xf>
    <xf numFmtId="0" fontId="17" fillId="0" borderId="7" xfId="2" applyFont="1" applyBorder="1" applyAlignment="1">
      <alignment horizontal="left"/>
    </xf>
    <xf numFmtId="0" fontId="18" fillId="0" borderId="7" xfId="2" applyFont="1" applyBorder="1" applyAlignment="1">
      <alignment horizontal="center"/>
    </xf>
    <xf numFmtId="166" fontId="0" fillId="0" borderId="0" xfId="0" applyNumberFormat="1"/>
    <xf numFmtId="170" fontId="13" fillId="0" borderId="0" xfId="0" applyNumberFormat="1" applyFont="1"/>
    <xf numFmtId="173" fontId="0" fillId="0" borderId="0" xfId="0" applyNumberFormat="1"/>
    <xf numFmtId="166" fontId="13" fillId="0" borderId="0" xfId="0" applyNumberFormat="1" applyFont="1"/>
    <xf numFmtId="0" fontId="15" fillId="0" borderId="2" xfId="2" applyFont="1" applyBorder="1" applyAlignment="1">
      <alignment horizontal="left" vertical="top" wrapText="1"/>
    </xf>
    <xf numFmtId="0" fontId="15" fillId="0" borderId="0" xfId="2" applyFont="1" applyAlignment="1">
      <alignment horizontal="left" vertical="top" wrapText="1"/>
    </xf>
    <xf numFmtId="0" fontId="15" fillId="0" borderId="0" xfId="2" applyFont="1" applyBorder="1" applyAlignment="1">
      <alignment horizontal="left" vertical="top"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colors>
    <mruColors>
      <color rgb="FFEC1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KODATA\05%20M1\M1_2021\09%20Kvartalsrapport\02%20Q2%202021\01%20Quarterly%20report\Q2%202021%20Template%20quarterly%20presentation_NL2107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Other--&gt;"/>
      <sheetName val="Rules"/>
      <sheetName val="Content"/>
      <sheetName val="Income statement and OCI"/>
      <sheetName val="Balance Sheet"/>
      <sheetName val="Cash flow statement"/>
      <sheetName val="Equity"/>
      <sheetName val="CF forenklet"/>
      <sheetName val="Note 1"/>
      <sheetName val="Note 2 tekst"/>
      <sheetName val="2. Segment og APM EBIT EBITDA"/>
      <sheetName val="3. FA and IA_Q1_Q3"/>
      <sheetName val="3. FA_Q2_Q4 "/>
      <sheetName val="4. RoU_Q2_Q4"/>
      <sheetName val="5. IA_Q2_Q4"/>
      <sheetName val="6. Inventory_Q2_Q4"/>
      <sheetName val="Inventory"/>
      <sheetName val="7. Other"/>
      <sheetName val="Other"/>
      <sheetName val="8. Finance income-exp"/>
      <sheetName val="Financ income-exp"/>
      <sheetName val="9. NIB"/>
      <sheetName val="10. Hedging"/>
      <sheetName val="11. Shares"/>
      <sheetName val="12. Related parties"/>
      <sheetName val="Diluted effects "/>
      <sheetName val="12. events after reporting"/>
      <sheetName val="ROCE"/>
      <sheetName val="APM Cash flow"/>
      <sheetName val="APM capital employed"/>
      <sheetName val="APM Leverage ratio"/>
    </sheetNames>
    <sheetDataSet>
      <sheetData sheetId="0"/>
      <sheetData sheetId="1"/>
      <sheetData sheetId="2"/>
      <sheetData sheetId="3"/>
      <sheetData sheetId="4"/>
      <sheetData sheetId="5"/>
      <sheetData sheetId="6">
        <row r="10">
          <cell r="E10">
            <v>530.6913124988024</v>
          </cell>
        </row>
        <row r="11">
          <cell r="E11">
            <v>-112.89495499999998</v>
          </cell>
        </row>
        <row r="12">
          <cell r="E12">
            <v>-8.9109820000000006</v>
          </cell>
        </row>
        <row r="13">
          <cell r="E13">
            <v>-6.3664709999999971</v>
          </cell>
        </row>
        <row r="14">
          <cell r="E14">
            <v>-102.88381224214501</v>
          </cell>
        </row>
        <row r="15">
          <cell r="E15">
            <v>5.5309740000000005</v>
          </cell>
        </row>
        <row r="16">
          <cell r="E16">
            <v>-72.434207999999984</v>
          </cell>
        </row>
        <row r="17">
          <cell r="E17">
            <v>-38.377622000000002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89"/>
  <sheetViews>
    <sheetView topLeftCell="A16" zoomScale="85" zoomScaleNormal="85" workbookViewId="0">
      <selection activeCell="I24" sqref="I24"/>
    </sheetView>
  </sheetViews>
  <sheetFormatPr defaultColWidth="9.140625" defaultRowHeight="15" outlineLevelRow="1" outlineLevelCol="1" x14ac:dyDescent="0.25"/>
  <cols>
    <col min="1" max="3" width="9.140625" style="1" customWidth="1" outlineLevel="1"/>
    <col min="4" max="4" width="42.28515625" style="1" customWidth="1"/>
    <col min="5" max="6" width="13.85546875" style="1" bestFit="1" customWidth="1"/>
    <col min="7" max="7" width="16.85546875" style="1" bestFit="1" customWidth="1"/>
    <col min="8" max="8" width="16.140625" style="1" bestFit="1" customWidth="1"/>
    <col min="9" max="10" width="13.85546875" style="1" bestFit="1" customWidth="1"/>
    <col min="11" max="11" width="16.85546875" style="1" bestFit="1" customWidth="1"/>
    <col min="12" max="24" width="16.140625" style="1" bestFit="1" customWidth="1"/>
    <col min="27" max="16384" width="9.140625" style="1"/>
  </cols>
  <sheetData>
    <row r="1" spans="3:24" hidden="1" outlineLevel="1" x14ac:dyDescent="0.25">
      <c r="C1" s="1" t="s">
        <v>0</v>
      </c>
      <c r="D1" s="2" t="s">
        <v>1</v>
      </c>
      <c r="E1" s="4" t="s">
        <v>2</v>
      </c>
      <c r="F1" s="4" t="s">
        <v>2</v>
      </c>
      <c r="G1" s="4" t="s">
        <v>2</v>
      </c>
      <c r="H1" s="4" t="s">
        <v>2</v>
      </c>
      <c r="I1" s="4" t="s">
        <v>2</v>
      </c>
      <c r="J1" s="4" t="s">
        <v>2</v>
      </c>
      <c r="K1" s="4" t="s">
        <v>2</v>
      </c>
      <c r="L1" s="4" t="s">
        <v>2</v>
      </c>
      <c r="M1" s="4" t="s">
        <v>2</v>
      </c>
      <c r="N1" s="4" t="s">
        <v>2</v>
      </c>
      <c r="O1" s="4" t="s">
        <v>2</v>
      </c>
      <c r="P1" s="4" t="s">
        <v>2</v>
      </c>
      <c r="Q1" s="4" t="s">
        <v>2</v>
      </c>
      <c r="R1" s="4" t="s">
        <v>2</v>
      </c>
      <c r="S1" s="4" t="s">
        <v>2</v>
      </c>
      <c r="T1" s="4" t="s">
        <v>2</v>
      </c>
      <c r="U1" s="4" t="s">
        <v>2</v>
      </c>
      <c r="V1" s="4" t="s">
        <v>2</v>
      </c>
      <c r="W1" s="4" t="s">
        <v>2</v>
      </c>
      <c r="X1" s="4" t="s">
        <v>2</v>
      </c>
    </row>
    <row r="2" spans="3:24" hidden="1" outlineLevel="1" x14ac:dyDescent="0.25">
      <c r="C2" s="1" t="s">
        <v>3</v>
      </c>
      <c r="D2" s="2" t="s">
        <v>4</v>
      </c>
      <c r="E2" s="4">
        <v>2017</v>
      </c>
      <c r="F2" s="4">
        <v>2017</v>
      </c>
      <c r="G2" s="4">
        <v>2017</v>
      </c>
      <c r="H2" s="4">
        <v>2017</v>
      </c>
      <c r="I2" s="4">
        <v>2018</v>
      </c>
      <c r="J2" s="4">
        <v>2018</v>
      </c>
      <c r="K2" s="4">
        <v>2018</v>
      </c>
      <c r="L2" s="4">
        <v>2018</v>
      </c>
      <c r="M2" s="4">
        <v>2019</v>
      </c>
      <c r="N2" s="4">
        <v>2019</v>
      </c>
      <c r="O2" s="4">
        <v>2019</v>
      </c>
      <c r="P2" s="4">
        <v>2019</v>
      </c>
      <c r="Q2" s="4">
        <v>2020</v>
      </c>
      <c r="R2" s="4">
        <v>2020</v>
      </c>
      <c r="S2" s="4">
        <v>2020</v>
      </c>
      <c r="T2" s="4">
        <v>2020</v>
      </c>
      <c r="U2" s="4">
        <v>2021</v>
      </c>
      <c r="V2" s="4">
        <v>2021</v>
      </c>
      <c r="W2" s="4">
        <v>2021</v>
      </c>
      <c r="X2" s="4">
        <v>2021</v>
      </c>
    </row>
    <row r="3" spans="3:24" hidden="1" outlineLevel="1" x14ac:dyDescent="0.25">
      <c r="C3" s="1" t="s">
        <v>5</v>
      </c>
      <c r="D3" s="2" t="s">
        <v>6</v>
      </c>
      <c r="E3" s="4" t="s">
        <v>144</v>
      </c>
      <c r="F3" s="4" t="s">
        <v>92</v>
      </c>
      <c r="G3" s="4" t="s">
        <v>93</v>
      </c>
      <c r="H3" s="4" t="s">
        <v>94</v>
      </c>
      <c r="I3" s="4" t="s">
        <v>144</v>
      </c>
      <c r="J3" s="4" t="s">
        <v>170</v>
      </c>
      <c r="K3" s="4" t="s">
        <v>180</v>
      </c>
      <c r="L3" s="4" t="s">
        <v>215</v>
      </c>
      <c r="M3" s="4" t="s">
        <v>144</v>
      </c>
      <c r="N3" s="4" t="s">
        <v>170</v>
      </c>
      <c r="O3" s="4" t="s">
        <v>180</v>
      </c>
      <c r="P3" s="4" t="s">
        <v>215</v>
      </c>
      <c r="Q3" s="4" t="s">
        <v>144</v>
      </c>
      <c r="R3" s="4" t="s">
        <v>170</v>
      </c>
      <c r="S3" s="4" t="s">
        <v>180</v>
      </c>
      <c r="T3" s="4" t="s">
        <v>215</v>
      </c>
      <c r="U3" s="4" t="s">
        <v>144</v>
      </c>
      <c r="V3" s="4" t="s">
        <v>92</v>
      </c>
      <c r="W3" s="4" t="s">
        <v>180</v>
      </c>
      <c r="X3" s="4" t="s">
        <v>215</v>
      </c>
    </row>
    <row r="4" spans="3:24" hidden="1" outlineLevel="1" x14ac:dyDescent="0.25">
      <c r="C4" s="1" t="s">
        <v>7</v>
      </c>
      <c r="D4" s="2" t="s">
        <v>8</v>
      </c>
      <c r="E4" s="4" t="s">
        <v>265</v>
      </c>
      <c r="F4" s="4" t="s">
        <v>265</v>
      </c>
      <c r="G4" s="4" t="s">
        <v>265</v>
      </c>
      <c r="H4" s="4" t="s">
        <v>265</v>
      </c>
      <c r="I4" s="4" t="s">
        <v>265</v>
      </c>
      <c r="J4" s="4" t="s">
        <v>265</v>
      </c>
      <c r="K4" s="4" t="s">
        <v>265</v>
      </c>
      <c r="L4" s="4" t="s">
        <v>265</v>
      </c>
      <c r="M4" s="4" t="s">
        <v>265</v>
      </c>
      <c r="N4" s="4" t="s">
        <v>265</v>
      </c>
      <c r="O4" s="4" t="s">
        <v>265</v>
      </c>
      <c r="P4" s="4" t="s">
        <v>265</v>
      </c>
      <c r="Q4" s="4" t="s">
        <v>265</v>
      </c>
      <c r="R4" s="4" t="s">
        <v>265</v>
      </c>
      <c r="S4" s="4" t="s">
        <v>265</v>
      </c>
      <c r="T4" s="4" t="s">
        <v>265</v>
      </c>
      <c r="U4" s="4" t="s">
        <v>265</v>
      </c>
      <c r="V4" s="4" t="s">
        <v>265</v>
      </c>
      <c r="W4" s="4" t="s">
        <v>265</v>
      </c>
      <c r="X4" s="4" t="s">
        <v>265</v>
      </c>
    </row>
    <row r="5" spans="3:24" hidden="1" outlineLevel="1" x14ac:dyDescent="0.25">
      <c r="D5" s="2" t="s">
        <v>9</v>
      </c>
      <c r="E5" s="4"/>
      <c r="F5" s="4"/>
      <c r="G5" s="4"/>
      <c r="H5" s="4"/>
      <c r="I5" s="4"/>
      <c r="J5" s="4"/>
      <c r="K5" s="4"/>
      <c r="L5" s="4"/>
      <c r="M5" s="4"/>
      <c r="N5" s="4"/>
      <c r="O5" s="4"/>
      <c r="P5" s="4"/>
      <c r="Q5" s="4"/>
      <c r="R5" s="4"/>
      <c r="S5" s="4"/>
      <c r="T5" s="4"/>
      <c r="U5" s="4"/>
      <c r="V5" s="4"/>
      <c r="W5" s="4"/>
      <c r="X5" s="4"/>
    </row>
    <row r="6" spans="3:24" hidden="1" outlineLevel="1" x14ac:dyDescent="0.25">
      <c r="D6" s="2" t="s">
        <v>10</v>
      </c>
      <c r="E6" s="4" t="s">
        <v>11</v>
      </c>
      <c r="F6" s="4" t="s">
        <v>11</v>
      </c>
      <c r="G6" s="4" t="s">
        <v>11</v>
      </c>
      <c r="H6" s="4" t="s">
        <v>11</v>
      </c>
      <c r="I6" s="4" t="s">
        <v>11</v>
      </c>
      <c r="J6" s="4" t="s">
        <v>11</v>
      </c>
      <c r="K6" s="4" t="s">
        <v>11</v>
      </c>
      <c r="L6" s="4" t="s">
        <v>11</v>
      </c>
      <c r="M6" s="4" t="s">
        <v>11</v>
      </c>
      <c r="N6" s="4" t="s">
        <v>11</v>
      </c>
      <c r="O6" s="4" t="s">
        <v>11</v>
      </c>
      <c r="P6" s="4" t="s">
        <v>11</v>
      </c>
      <c r="Q6" s="4" t="s">
        <v>11</v>
      </c>
      <c r="R6" s="4" t="s">
        <v>11</v>
      </c>
      <c r="S6" s="4" t="s">
        <v>11</v>
      </c>
      <c r="T6" s="4" t="s">
        <v>11</v>
      </c>
      <c r="U6" s="4" t="s">
        <v>11</v>
      </c>
      <c r="V6" s="4" t="s">
        <v>11</v>
      </c>
      <c r="W6" s="4" t="s">
        <v>11</v>
      </c>
      <c r="X6" s="4" t="s">
        <v>11</v>
      </c>
    </row>
    <row r="7" spans="3:24" hidden="1" outlineLevel="1" x14ac:dyDescent="0.25">
      <c r="D7" s="2" t="s">
        <v>12</v>
      </c>
      <c r="E7" s="4" t="s">
        <v>13</v>
      </c>
      <c r="F7" s="4" t="s">
        <v>13</v>
      </c>
      <c r="G7" s="4" t="s">
        <v>13</v>
      </c>
      <c r="H7" s="4" t="s">
        <v>13</v>
      </c>
      <c r="I7" s="4" t="s">
        <v>13</v>
      </c>
      <c r="J7" s="4" t="s">
        <v>13</v>
      </c>
      <c r="K7" s="4" t="s">
        <v>13</v>
      </c>
      <c r="L7" s="4" t="s">
        <v>13</v>
      </c>
      <c r="M7" s="4" t="s">
        <v>13</v>
      </c>
      <c r="N7" s="4" t="s">
        <v>13</v>
      </c>
      <c r="O7" s="4" t="s">
        <v>13</v>
      </c>
      <c r="P7" s="4" t="s">
        <v>13</v>
      </c>
      <c r="Q7" s="4" t="s">
        <v>13</v>
      </c>
      <c r="R7" s="4" t="s">
        <v>13</v>
      </c>
      <c r="S7" s="4" t="s">
        <v>13</v>
      </c>
      <c r="T7" s="4" t="s">
        <v>13</v>
      </c>
      <c r="U7" s="4" t="s">
        <v>13</v>
      </c>
      <c r="V7" s="4" t="s">
        <v>13</v>
      </c>
      <c r="W7" s="4" t="s">
        <v>13</v>
      </c>
      <c r="X7" s="4" t="s">
        <v>13</v>
      </c>
    </row>
    <row r="8" spans="3:24" hidden="1" outlineLevel="1" x14ac:dyDescent="0.25">
      <c r="D8" s="2" t="s">
        <v>14</v>
      </c>
      <c r="E8" s="4"/>
      <c r="F8" s="4"/>
      <c r="G8" s="4"/>
      <c r="H8" s="4"/>
      <c r="I8" s="4"/>
      <c r="J8" s="4"/>
      <c r="K8" s="4"/>
      <c r="L8" s="4"/>
      <c r="M8" s="4"/>
      <c r="N8" s="4"/>
      <c r="O8" s="4"/>
      <c r="P8" s="4"/>
      <c r="Q8" s="4"/>
      <c r="R8" s="4"/>
      <c r="S8" s="4"/>
      <c r="T8" s="4"/>
      <c r="U8" s="4"/>
      <c r="V8" s="4"/>
      <c r="W8" s="4"/>
      <c r="X8" s="4"/>
    </row>
    <row r="9" spans="3:24" hidden="1" outlineLevel="1" x14ac:dyDescent="0.25">
      <c r="D9" s="2" t="s">
        <v>15</v>
      </c>
      <c r="E9" s="4" t="s">
        <v>16</v>
      </c>
      <c r="F9" s="4" t="s">
        <v>16</v>
      </c>
      <c r="G9" s="4" t="s">
        <v>16</v>
      </c>
      <c r="H9" s="4" t="s">
        <v>16</v>
      </c>
      <c r="I9" s="4" t="s">
        <v>16</v>
      </c>
      <c r="J9" s="4" t="s">
        <v>16</v>
      </c>
      <c r="K9" s="4" t="s">
        <v>16</v>
      </c>
      <c r="L9" s="4" t="s">
        <v>16</v>
      </c>
      <c r="M9" s="4" t="s">
        <v>16</v>
      </c>
      <c r="N9" s="4" t="s">
        <v>16</v>
      </c>
      <c r="O9" s="4" t="s">
        <v>16</v>
      </c>
      <c r="P9" s="4" t="s">
        <v>16</v>
      </c>
      <c r="Q9" s="4" t="s">
        <v>16</v>
      </c>
      <c r="R9" s="4" t="s">
        <v>16</v>
      </c>
      <c r="S9" s="4" t="s">
        <v>16</v>
      </c>
      <c r="T9" s="4" t="s">
        <v>16</v>
      </c>
      <c r="U9" s="4" t="s">
        <v>16</v>
      </c>
      <c r="V9" s="4" t="s">
        <v>16</v>
      </c>
      <c r="W9" s="4" t="s">
        <v>16</v>
      </c>
      <c r="X9" s="4" t="s">
        <v>16</v>
      </c>
    </row>
    <row r="10" spans="3:24" hidden="1" outlineLevel="1" x14ac:dyDescent="0.25">
      <c r="D10" s="2" t="s">
        <v>17</v>
      </c>
      <c r="E10" s="4" t="s">
        <v>18</v>
      </c>
      <c r="F10" s="4" t="s">
        <v>18</v>
      </c>
      <c r="G10" s="4" t="s">
        <v>18</v>
      </c>
      <c r="H10" s="4" t="s">
        <v>18</v>
      </c>
      <c r="I10" s="4" t="s">
        <v>18</v>
      </c>
      <c r="J10" s="4" t="s">
        <v>18</v>
      </c>
      <c r="K10" s="4" t="s">
        <v>18</v>
      </c>
      <c r="L10" s="4" t="s">
        <v>18</v>
      </c>
      <c r="M10" s="4" t="s">
        <v>18</v>
      </c>
      <c r="N10" s="4" t="s">
        <v>18</v>
      </c>
      <c r="O10" s="4" t="s">
        <v>18</v>
      </c>
      <c r="P10" s="4" t="s">
        <v>18</v>
      </c>
      <c r="Q10" s="4" t="s">
        <v>18</v>
      </c>
      <c r="R10" s="4" t="s">
        <v>18</v>
      </c>
      <c r="S10" s="4" t="s">
        <v>18</v>
      </c>
      <c r="T10" s="4" t="s">
        <v>18</v>
      </c>
      <c r="U10" s="4" t="s">
        <v>18</v>
      </c>
      <c r="V10" s="4" t="s">
        <v>18</v>
      </c>
      <c r="W10" s="4" t="s">
        <v>18</v>
      </c>
      <c r="X10" s="4" t="s">
        <v>18</v>
      </c>
    </row>
    <row r="11" spans="3:24" hidden="1" outlineLevel="1" x14ac:dyDescent="0.25">
      <c r="D11" s="2" t="s">
        <v>19</v>
      </c>
      <c r="E11" s="4" t="s">
        <v>20</v>
      </c>
      <c r="F11" s="4" t="s">
        <v>20</v>
      </c>
      <c r="G11" s="4" t="s">
        <v>20</v>
      </c>
      <c r="H11" s="4" t="s">
        <v>20</v>
      </c>
      <c r="I11" s="4" t="s">
        <v>20</v>
      </c>
      <c r="J11" s="4" t="s">
        <v>20</v>
      </c>
      <c r="K11" s="4" t="s">
        <v>20</v>
      </c>
      <c r="L11" s="4" t="s">
        <v>20</v>
      </c>
      <c r="M11" s="4" t="s">
        <v>20</v>
      </c>
      <c r="N11" s="4" t="s">
        <v>20</v>
      </c>
      <c r="O11" s="4" t="s">
        <v>20</v>
      </c>
      <c r="P11" s="4" t="s">
        <v>20</v>
      </c>
      <c r="Q11" s="4" t="s">
        <v>20</v>
      </c>
      <c r="R11" s="4" t="s">
        <v>20</v>
      </c>
      <c r="S11" s="4" t="s">
        <v>20</v>
      </c>
      <c r="T11" s="4" t="s">
        <v>20</v>
      </c>
      <c r="U11" s="4" t="s">
        <v>20</v>
      </c>
      <c r="V11" s="4" t="s">
        <v>20</v>
      </c>
      <c r="W11" s="4" t="s">
        <v>20</v>
      </c>
      <c r="X11" s="4" t="s">
        <v>20</v>
      </c>
    </row>
    <row r="12" spans="3:24" hidden="1" outlineLevel="1" x14ac:dyDescent="0.25">
      <c r="D12" s="2" t="s">
        <v>21</v>
      </c>
      <c r="E12" s="4" t="s">
        <v>22</v>
      </c>
      <c r="F12" s="4" t="s">
        <v>22</v>
      </c>
      <c r="G12" s="4" t="s">
        <v>22</v>
      </c>
      <c r="H12" s="4" t="s">
        <v>22</v>
      </c>
      <c r="I12" s="4" t="s">
        <v>22</v>
      </c>
      <c r="J12" s="4" t="s">
        <v>22</v>
      </c>
      <c r="K12" s="4" t="s">
        <v>22</v>
      </c>
      <c r="L12" s="4" t="s">
        <v>22</v>
      </c>
      <c r="M12" s="4" t="s">
        <v>22</v>
      </c>
      <c r="N12" s="4" t="s">
        <v>22</v>
      </c>
      <c r="O12" s="4" t="s">
        <v>22</v>
      </c>
      <c r="P12" s="4" t="s">
        <v>22</v>
      </c>
      <c r="Q12" s="4" t="s">
        <v>22</v>
      </c>
      <c r="R12" s="4" t="s">
        <v>22</v>
      </c>
      <c r="S12" s="4" t="s">
        <v>22</v>
      </c>
      <c r="T12" s="4" t="s">
        <v>22</v>
      </c>
      <c r="U12" s="4" t="s">
        <v>22</v>
      </c>
      <c r="V12" s="4" t="s">
        <v>22</v>
      </c>
      <c r="W12" s="4" t="s">
        <v>22</v>
      </c>
      <c r="X12" s="4" t="s">
        <v>22</v>
      </c>
    </row>
    <row r="13" spans="3:24" hidden="1" outlineLevel="1" x14ac:dyDescent="0.25">
      <c r="D13" s="2" t="s">
        <v>23</v>
      </c>
      <c r="E13" s="6" t="s">
        <v>24</v>
      </c>
      <c r="F13" s="6" t="s">
        <v>24</v>
      </c>
      <c r="G13" s="6" t="s">
        <v>24</v>
      </c>
      <c r="H13" s="6" t="s">
        <v>24</v>
      </c>
      <c r="I13" s="6" t="s">
        <v>24</v>
      </c>
      <c r="J13" s="6" t="s">
        <v>24</v>
      </c>
      <c r="K13" s="6" t="s">
        <v>24</v>
      </c>
      <c r="L13" s="6" t="s">
        <v>24</v>
      </c>
      <c r="M13" s="6" t="s">
        <v>24</v>
      </c>
      <c r="N13" s="6" t="s">
        <v>24</v>
      </c>
      <c r="O13" s="6" t="s">
        <v>24</v>
      </c>
      <c r="P13" s="6" t="s">
        <v>24</v>
      </c>
      <c r="Q13" s="6" t="s">
        <v>24</v>
      </c>
      <c r="R13" s="6" t="s">
        <v>24</v>
      </c>
      <c r="S13" s="6" t="s">
        <v>24</v>
      </c>
      <c r="T13" s="6" t="s">
        <v>24</v>
      </c>
      <c r="U13" s="6" t="s">
        <v>24</v>
      </c>
      <c r="V13" s="6" t="s">
        <v>24</v>
      </c>
      <c r="W13" s="6" t="s">
        <v>24</v>
      </c>
      <c r="X13" s="6" t="s">
        <v>24</v>
      </c>
    </row>
    <row r="14" spans="3:24" hidden="1" outlineLevel="1" x14ac:dyDescent="0.25">
      <c r="D14" s="7" t="s">
        <v>25</v>
      </c>
      <c r="E14" s="6" t="s">
        <v>26</v>
      </c>
      <c r="F14" s="6" t="s">
        <v>26</v>
      </c>
      <c r="G14" s="6" t="s">
        <v>26</v>
      </c>
      <c r="H14" s="6" t="s">
        <v>26</v>
      </c>
      <c r="I14" s="6" t="s">
        <v>26</v>
      </c>
      <c r="J14" s="6" t="s">
        <v>26</v>
      </c>
      <c r="K14" s="6" t="s">
        <v>26</v>
      </c>
      <c r="L14" s="6" t="s">
        <v>26</v>
      </c>
      <c r="M14" s="6" t="s">
        <v>26</v>
      </c>
      <c r="N14" s="6" t="s">
        <v>26</v>
      </c>
      <c r="O14" s="6" t="s">
        <v>26</v>
      </c>
      <c r="P14" s="6" t="s">
        <v>26</v>
      </c>
      <c r="Q14" s="6" t="s">
        <v>26</v>
      </c>
      <c r="R14" s="6" t="s">
        <v>26</v>
      </c>
      <c r="S14" s="6" t="s">
        <v>26</v>
      </c>
      <c r="T14" s="6" t="s">
        <v>26</v>
      </c>
      <c r="U14" s="6" t="s">
        <v>26</v>
      </c>
      <c r="V14" s="6" t="s">
        <v>26</v>
      </c>
      <c r="W14" s="6" t="s">
        <v>26</v>
      </c>
      <c r="X14" s="6" t="s">
        <v>26</v>
      </c>
    </row>
    <row r="15" spans="3:24" hidden="1" outlineLevel="1" x14ac:dyDescent="0.25">
      <c r="E15" s="3"/>
      <c r="F15" s="3"/>
      <c r="G15" s="3"/>
      <c r="H15" s="3"/>
      <c r="I15" s="3"/>
      <c r="J15" s="3"/>
      <c r="K15" s="3"/>
      <c r="L15" s="3"/>
      <c r="M15" s="3"/>
      <c r="N15" s="3"/>
      <c r="O15" s="3"/>
      <c r="P15" s="3"/>
      <c r="Q15" s="3"/>
      <c r="R15" s="3"/>
      <c r="S15" s="3"/>
      <c r="T15" s="3"/>
      <c r="U15" s="3"/>
      <c r="V15" s="3"/>
      <c r="W15" s="3"/>
      <c r="X15" s="3"/>
    </row>
    <row r="16" spans="3:24" collapsed="1" x14ac:dyDescent="0.25">
      <c r="I16"/>
      <c r="J16"/>
      <c r="K16"/>
      <c r="L16"/>
      <c r="M16"/>
      <c r="N16"/>
      <c r="O16"/>
      <c r="P16"/>
      <c r="Q16"/>
      <c r="R16"/>
      <c r="S16"/>
      <c r="T16"/>
      <c r="U16"/>
      <c r="V16"/>
      <c r="W16"/>
      <c r="X16"/>
    </row>
    <row r="17" spans="1:26" x14ac:dyDescent="0.25">
      <c r="D17" s="8" t="s">
        <v>91</v>
      </c>
      <c r="E17" s="9"/>
      <c r="F17" s="9"/>
      <c r="G17" s="9"/>
      <c r="H17" s="9"/>
      <c r="I17"/>
      <c r="J17"/>
      <c r="K17"/>
      <c r="L17"/>
      <c r="M17"/>
      <c r="N17"/>
      <c r="O17"/>
      <c r="P17"/>
      <c r="Q17"/>
      <c r="R17"/>
      <c r="S17"/>
      <c r="T17"/>
      <c r="U17"/>
      <c r="V17"/>
      <c r="W17"/>
      <c r="X17"/>
    </row>
    <row r="18" spans="1:26" x14ac:dyDescent="0.25">
      <c r="I18" s="11"/>
      <c r="J18" s="11"/>
      <c r="K18" s="11"/>
      <c r="L18" s="11"/>
      <c r="M18" s="11"/>
      <c r="N18" s="11"/>
      <c r="O18" s="11"/>
      <c r="P18" s="11"/>
      <c r="Q18" s="11"/>
      <c r="R18" s="11"/>
      <c r="S18" s="11"/>
      <c r="T18" s="11"/>
      <c r="U18" s="11"/>
      <c r="V18" s="11"/>
      <c r="W18" s="11"/>
      <c r="X18" s="11"/>
    </row>
    <row r="19" spans="1:26" x14ac:dyDescent="0.25">
      <c r="D19" s="12"/>
      <c r="E19" s="13"/>
      <c r="F19" s="13"/>
      <c r="G19" s="13"/>
      <c r="H19" s="13"/>
      <c r="I19" s="13"/>
      <c r="J19" s="13"/>
      <c r="K19" s="13"/>
      <c r="L19" s="13"/>
      <c r="M19" s="13"/>
      <c r="N19" s="13"/>
      <c r="O19" s="13"/>
      <c r="P19" s="13"/>
      <c r="Q19" s="13"/>
      <c r="R19" s="13"/>
      <c r="S19" s="13"/>
      <c r="T19" s="13"/>
      <c r="U19" s="13"/>
      <c r="V19" s="13"/>
      <c r="W19" s="13"/>
      <c r="X19" s="13"/>
    </row>
    <row r="20" spans="1:26" ht="16.5" customHeight="1" x14ac:dyDescent="0.25">
      <c r="D20" s="68" t="s">
        <v>27</v>
      </c>
      <c r="E20" s="69" t="s">
        <v>28</v>
      </c>
      <c r="F20" s="69" t="s">
        <v>139</v>
      </c>
      <c r="G20" s="69" t="s">
        <v>140</v>
      </c>
      <c r="H20" s="69" t="s">
        <v>29</v>
      </c>
      <c r="I20" s="69" t="s">
        <v>0</v>
      </c>
      <c r="J20" s="69" t="s">
        <v>3</v>
      </c>
      <c r="K20" s="69" t="s">
        <v>5</v>
      </c>
      <c r="L20" s="69" t="s">
        <v>7</v>
      </c>
      <c r="M20" s="69" t="s">
        <v>227</v>
      </c>
      <c r="N20" s="69" t="s">
        <v>230</v>
      </c>
      <c r="O20" s="69" t="s">
        <v>234</v>
      </c>
      <c r="P20" s="69" t="s">
        <v>236</v>
      </c>
      <c r="Q20" s="69" t="s">
        <v>240</v>
      </c>
      <c r="R20" s="69" t="s">
        <v>242</v>
      </c>
      <c r="S20" s="69" t="s">
        <v>249</v>
      </c>
      <c r="T20" s="69" t="s">
        <v>252</v>
      </c>
      <c r="U20" s="69" t="s">
        <v>255</v>
      </c>
      <c r="V20" s="69" t="s">
        <v>264</v>
      </c>
      <c r="W20" s="69" t="s">
        <v>270</v>
      </c>
      <c r="X20" s="69" t="s">
        <v>272</v>
      </c>
    </row>
    <row r="21" spans="1:26" s="15" customFormat="1" x14ac:dyDescent="0.25">
      <c r="A21" s="1"/>
      <c r="B21" s="1"/>
      <c r="C21" s="1"/>
      <c r="D21" s="71"/>
      <c r="E21" s="72"/>
      <c r="F21" s="72"/>
      <c r="G21" s="72"/>
      <c r="H21" s="72"/>
      <c r="I21" s="72"/>
      <c r="J21" s="72"/>
      <c r="K21" s="72"/>
      <c r="L21" s="72"/>
      <c r="M21" s="72"/>
      <c r="N21" s="72"/>
      <c r="O21" s="72"/>
      <c r="P21" s="72"/>
      <c r="Q21" s="72"/>
      <c r="R21" s="72"/>
      <c r="S21" s="72"/>
      <c r="T21" s="72"/>
      <c r="U21" s="72"/>
      <c r="V21" s="72"/>
      <c r="W21" s="72"/>
      <c r="X21" s="72"/>
      <c r="Y21"/>
      <c r="Z21"/>
    </row>
    <row r="22" spans="1:26" x14ac:dyDescent="0.25">
      <c r="D22" s="8" t="s">
        <v>30</v>
      </c>
      <c r="E22" s="8"/>
      <c r="F22" s="8"/>
      <c r="G22" s="8"/>
      <c r="H22" s="8"/>
      <c r="I22" s="8"/>
      <c r="J22" s="8"/>
      <c r="K22" s="8"/>
      <c r="L22" s="8"/>
      <c r="M22" s="8"/>
      <c r="N22" s="8"/>
      <c r="O22" s="8"/>
      <c r="P22" s="8"/>
      <c r="Q22" s="8"/>
      <c r="R22" s="8"/>
      <c r="S22" s="8"/>
      <c r="T22" s="8"/>
      <c r="U22" s="8"/>
      <c r="V22" s="8"/>
      <c r="W22" s="8"/>
      <c r="X22" s="8"/>
    </row>
    <row r="24" spans="1:26" x14ac:dyDescent="0.25">
      <c r="C24" s="1" t="s">
        <v>31</v>
      </c>
      <c r="D24" s="15" t="s">
        <v>32</v>
      </c>
      <c r="E24" s="24">
        <v>11347</v>
      </c>
      <c r="F24" s="24">
        <v>11360</v>
      </c>
      <c r="G24" s="24">
        <v>11105</v>
      </c>
      <c r="H24" s="24">
        <v>11950.4</v>
      </c>
      <c r="I24" s="24">
        <v>11811.5</v>
      </c>
      <c r="J24" s="24">
        <v>11812.1</v>
      </c>
      <c r="K24" s="24">
        <v>11619.3</v>
      </c>
      <c r="L24" s="24">
        <v>12445</v>
      </c>
      <c r="M24" s="24">
        <v>12408.8</v>
      </c>
      <c r="N24" s="24">
        <v>12375.3</v>
      </c>
      <c r="O24" s="24">
        <v>12791</v>
      </c>
      <c r="P24" s="24">
        <v>13201.8</v>
      </c>
      <c r="Q24" s="24">
        <v>14840.1</v>
      </c>
      <c r="R24" s="24">
        <v>14298.8</v>
      </c>
      <c r="S24" s="24">
        <v>14416</v>
      </c>
      <c r="T24" s="24">
        <v>14131</v>
      </c>
      <c r="U24" s="24">
        <v>13971.4</v>
      </c>
      <c r="V24" s="24">
        <v>14105.6</v>
      </c>
      <c r="W24" s="24">
        <v>14588.4</v>
      </c>
      <c r="X24" s="24">
        <v>15721.7</v>
      </c>
    </row>
    <row r="25" spans="1:26" x14ac:dyDescent="0.25">
      <c r="C25" s="1" t="s">
        <v>229</v>
      </c>
      <c r="D25" s="1" t="s">
        <v>228</v>
      </c>
      <c r="E25" s="24">
        <v>0</v>
      </c>
      <c r="F25" s="24">
        <v>0</v>
      </c>
      <c r="G25" s="24">
        <v>0</v>
      </c>
      <c r="H25" s="24">
        <v>0</v>
      </c>
      <c r="I25" s="24">
        <v>0</v>
      </c>
      <c r="J25" s="24">
        <v>0</v>
      </c>
      <c r="K25" s="24">
        <v>0</v>
      </c>
      <c r="L25" s="24">
        <v>0</v>
      </c>
      <c r="M25" s="24">
        <v>556.1</v>
      </c>
      <c r="N25" s="24">
        <v>543.79999999999995</v>
      </c>
      <c r="O25" s="24">
        <v>547.9</v>
      </c>
      <c r="P25" s="24">
        <v>580</v>
      </c>
      <c r="Q25" s="24">
        <v>657.4</v>
      </c>
      <c r="R25" s="24">
        <v>758.7</v>
      </c>
      <c r="S25" s="24">
        <v>746.7</v>
      </c>
      <c r="T25" s="24">
        <v>875</v>
      </c>
      <c r="U25" s="24">
        <v>874.7</v>
      </c>
      <c r="V25" s="24">
        <v>874.5</v>
      </c>
      <c r="W25" s="24">
        <v>1003.5</v>
      </c>
      <c r="X25" s="24">
        <v>1016.7</v>
      </c>
    </row>
    <row r="26" spans="1:26" x14ac:dyDescent="0.25">
      <c r="C26" s="1" t="s">
        <v>33</v>
      </c>
      <c r="D26" s="1" t="s">
        <v>34</v>
      </c>
      <c r="E26" s="24">
        <v>349.1</v>
      </c>
      <c r="F26" s="24">
        <v>344</v>
      </c>
      <c r="G26" s="24">
        <v>330.6</v>
      </c>
      <c r="H26" s="24">
        <v>326.3</v>
      </c>
      <c r="I26" s="24">
        <v>335.4</v>
      </c>
      <c r="J26" s="24">
        <v>331.9</v>
      </c>
      <c r="K26" s="24">
        <v>327.9</v>
      </c>
      <c r="L26" s="24">
        <v>341.8</v>
      </c>
      <c r="M26" s="24">
        <v>337.9</v>
      </c>
      <c r="N26" s="24">
        <v>336.7</v>
      </c>
      <c r="O26" s="24">
        <v>514.70000000000005</v>
      </c>
      <c r="P26" s="24">
        <v>466.3</v>
      </c>
      <c r="Q26" s="24">
        <v>521.4</v>
      </c>
      <c r="R26" s="24">
        <v>1429.2</v>
      </c>
      <c r="S26" s="24">
        <v>1439</v>
      </c>
      <c r="T26" s="24">
        <v>919.2</v>
      </c>
      <c r="U26" s="24">
        <v>908.6</v>
      </c>
      <c r="V26" s="24">
        <v>922.6</v>
      </c>
      <c r="W26" s="24">
        <v>932</v>
      </c>
      <c r="X26" s="24">
        <v>941.3</v>
      </c>
    </row>
    <row r="27" spans="1:26" ht="13.5" customHeight="1" x14ac:dyDescent="0.25">
      <c r="C27" s="1" t="s">
        <v>35</v>
      </c>
      <c r="D27" s="1" t="s">
        <v>36</v>
      </c>
      <c r="E27" s="24">
        <v>885.7</v>
      </c>
      <c r="F27" s="24">
        <v>898.2</v>
      </c>
      <c r="G27" s="24">
        <v>874.9</v>
      </c>
      <c r="H27" s="24">
        <v>911</v>
      </c>
      <c r="I27" s="24">
        <v>903.1</v>
      </c>
      <c r="J27" s="24">
        <v>896.8</v>
      </c>
      <c r="K27" s="24">
        <v>888.3</v>
      </c>
      <c r="L27" s="24">
        <v>921.7</v>
      </c>
      <c r="M27" s="24">
        <v>709.3</v>
      </c>
      <c r="N27" s="24">
        <v>700.6</v>
      </c>
      <c r="O27" s="24">
        <v>715.4</v>
      </c>
      <c r="P27" s="24">
        <v>777.2</v>
      </c>
      <c r="Q27" s="24">
        <v>881.9</v>
      </c>
      <c r="R27" s="24">
        <v>866.6</v>
      </c>
      <c r="S27" s="24">
        <v>884.7</v>
      </c>
      <c r="T27" s="24">
        <v>1318.7</v>
      </c>
      <c r="U27" s="24">
        <v>1330.2</v>
      </c>
      <c r="V27" s="24">
        <v>1474.7</v>
      </c>
      <c r="W27" s="24">
        <v>1529.2</v>
      </c>
      <c r="X27" s="24">
        <v>1602.5</v>
      </c>
    </row>
    <row r="28" spans="1:26" x14ac:dyDescent="0.25">
      <c r="C28" s="1" t="s">
        <v>37</v>
      </c>
      <c r="D28" s="15" t="s">
        <v>38</v>
      </c>
      <c r="E28" s="24">
        <v>103.1</v>
      </c>
      <c r="F28" s="24">
        <v>84.2</v>
      </c>
      <c r="G28" s="24">
        <v>41.4</v>
      </c>
      <c r="H28" s="24">
        <v>89.6</v>
      </c>
      <c r="I28" s="24">
        <v>40.200000000000003</v>
      </c>
      <c r="J28" s="24">
        <v>93.1</v>
      </c>
      <c r="K28" s="24">
        <v>42</v>
      </c>
      <c r="L28" s="24">
        <v>60</v>
      </c>
      <c r="M28" s="24">
        <v>57.5</v>
      </c>
      <c r="N28" s="24">
        <v>57.6</v>
      </c>
      <c r="O28" s="24">
        <v>59.1</v>
      </c>
      <c r="P28" s="24">
        <v>65.599999999999994</v>
      </c>
      <c r="Q28" s="24">
        <v>294.60000000000002</v>
      </c>
      <c r="R28" s="24">
        <v>131.4</v>
      </c>
      <c r="S28" s="24">
        <v>121.1</v>
      </c>
      <c r="T28" s="24">
        <v>96.3</v>
      </c>
      <c r="U28" s="24">
        <v>88.8</v>
      </c>
      <c r="V28" s="24">
        <v>89.2</v>
      </c>
      <c r="W28" s="24">
        <v>92.1</v>
      </c>
      <c r="X28" s="24">
        <v>47.7</v>
      </c>
    </row>
    <row r="29" spans="1:26" x14ac:dyDescent="0.25">
      <c r="A29" s="10"/>
      <c r="B29" s="10"/>
      <c r="C29" s="1" t="s">
        <v>39</v>
      </c>
      <c r="D29" s="1" t="s">
        <v>171</v>
      </c>
      <c r="E29" s="24">
        <v>165.9</v>
      </c>
      <c r="F29" s="24">
        <v>173.6</v>
      </c>
      <c r="G29" s="24">
        <v>180.7</v>
      </c>
      <c r="H29" s="24">
        <v>158.5</v>
      </c>
      <c r="I29" s="24">
        <v>138</v>
      </c>
      <c r="J29" s="24">
        <v>158.1</v>
      </c>
      <c r="K29" s="24">
        <v>157.80000000000001</v>
      </c>
      <c r="L29" s="24">
        <v>133.9</v>
      </c>
      <c r="M29" s="24">
        <v>136.19999999999999</v>
      </c>
      <c r="N29" s="24">
        <v>121.4</v>
      </c>
      <c r="O29" s="24">
        <v>134.30000000000001</v>
      </c>
      <c r="P29" s="24">
        <v>128.5</v>
      </c>
      <c r="Q29" s="24">
        <v>118.1</v>
      </c>
      <c r="R29" s="24">
        <v>129.5</v>
      </c>
      <c r="S29" s="24">
        <v>136.4</v>
      </c>
      <c r="T29" s="24">
        <v>183.2</v>
      </c>
      <c r="U29" s="24">
        <v>193.8</v>
      </c>
      <c r="V29" s="24">
        <v>205.5</v>
      </c>
      <c r="W29" s="24">
        <v>211.7</v>
      </c>
      <c r="X29" s="24">
        <v>241</v>
      </c>
    </row>
    <row r="30" spans="1:26" x14ac:dyDescent="0.25">
      <c r="C30" s="10" t="s">
        <v>40</v>
      </c>
      <c r="D30" s="1" t="s">
        <v>41</v>
      </c>
      <c r="E30" s="24">
        <v>62</v>
      </c>
      <c r="F30" s="24">
        <v>47.9</v>
      </c>
      <c r="G30" s="24">
        <v>96</v>
      </c>
      <c r="H30" s="24">
        <v>151.6</v>
      </c>
      <c r="I30" s="24">
        <v>19</v>
      </c>
      <c r="J30" s="24">
        <v>33.9</v>
      </c>
      <c r="K30" s="24">
        <v>101</v>
      </c>
      <c r="L30" s="24">
        <v>130.6</v>
      </c>
      <c r="M30" s="24">
        <v>75.400000000000006</v>
      </c>
      <c r="N30" s="24">
        <v>75</v>
      </c>
      <c r="O30" s="24">
        <v>58.5</v>
      </c>
      <c r="P30" s="24">
        <v>65.7</v>
      </c>
      <c r="Q30" s="24">
        <v>8.5</v>
      </c>
      <c r="R30" s="24">
        <v>69.5</v>
      </c>
      <c r="S30" s="24">
        <v>21.1</v>
      </c>
      <c r="T30" s="24">
        <v>59.5</v>
      </c>
      <c r="U30" s="24">
        <v>130.9</v>
      </c>
      <c r="V30" s="24">
        <v>145</v>
      </c>
      <c r="W30" s="24">
        <v>361.3</v>
      </c>
      <c r="X30" s="24">
        <v>304.3</v>
      </c>
    </row>
    <row r="31" spans="1:26" ht="14.25" customHeight="1" x14ac:dyDescent="0.25">
      <c r="B31" s="10"/>
      <c r="C31" s="1" t="s">
        <v>42</v>
      </c>
      <c r="D31" s="15" t="s">
        <v>43</v>
      </c>
      <c r="E31" s="24">
        <v>432.4</v>
      </c>
      <c r="F31" s="24">
        <v>499.4</v>
      </c>
      <c r="G31" s="24">
        <v>501</v>
      </c>
      <c r="H31" s="24">
        <v>407.2</v>
      </c>
      <c r="I31" s="24">
        <v>421.4</v>
      </c>
      <c r="J31" s="24">
        <v>412</v>
      </c>
      <c r="K31" s="24">
        <v>392.2</v>
      </c>
      <c r="L31" s="24">
        <v>440.9</v>
      </c>
      <c r="M31" s="24">
        <v>396.3</v>
      </c>
      <c r="N31" s="24">
        <v>395.4</v>
      </c>
      <c r="O31" s="24">
        <v>357.5</v>
      </c>
      <c r="P31" s="24">
        <v>407.2</v>
      </c>
      <c r="Q31" s="24">
        <v>410.8</v>
      </c>
      <c r="R31" s="24">
        <v>334</v>
      </c>
      <c r="S31" s="24">
        <v>334.1</v>
      </c>
      <c r="T31" s="24">
        <v>432.3</v>
      </c>
      <c r="U31" s="24">
        <v>362.7</v>
      </c>
      <c r="V31" s="24">
        <v>384.3</v>
      </c>
      <c r="W31" s="24">
        <v>448.1</v>
      </c>
      <c r="X31" s="24">
        <v>478.4</v>
      </c>
    </row>
    <row r="32" spans="1:26" x14ac:dyDescent="0.25">
      <c r="C32" s="1" t="s">
        <v>44</v>
      </c>
      <c r="D32" s="73" t="s">
        <v>45</v>
      </c>
      <c r="E32" s="74">
        <v>13345.2</v>
      </c>
      <c r="F32" s="74">
        <v>13407.4</v>
      </c>
      <c r="G32" s="74">
        <v>13129.7</v>
      </c>
      <c r="H32" s="74">
        <v>13994.6</v>
      </c>
      <c r="I32" s="74">
        <v>13668.5</v>
      </c>
      <c r="J32" s="74">
        <v>13737.9</v>
      </c>
      <c r="K32" s="74">
        <v>13528.5</v>
      </c>
      <c r="L32" s="74">
        <v>14473.8</v>
      </c>
      <c r="M32" s="74">
        <v>14677.6</v>
      </c>
      <c r="N32" s="74">
        <v>14605.8</v>
      </c>
      <c r="O32" s="74">
        <v>15178.3</v>
      </c>
      <c r="P32" s="74">
        <v>15692.3</v>
      </c>
      <c r="Q32" s="74">
        <v>17732.900000000001</v>
      </c>
      <c r="R32" s="74">
        <v>18017.7</v>
      </c>
      <c r="S32" s="74">
        <v>18099</v>
      </c>
      <c r="T32" s="74">
        <v>18015.2</v>
      </c>
      <c r="U32" s="74">
        <v>17861.099999999999</v>
      </c>
      <c r="V32" s="74">
        <v>18201.400000000001</v>
      </c>
      <c r="W32" s="74">
        <v>19166.3</v>
      </c>
      <c r="X32" s="74">
        <v>20353.400000000001</v>
      </c>
    </row>
    <row r="33" spans="2:24" x14ac:dyDescent="0.25">
      <c r="E33" s="25"/>
      <c r="F33" s="25"/>
      <c r="G33" s="25"/>
      <c r="H33" s="25"/>
      <c r="I33" s="25"/>
      <c r="J33" s="25"/>
      <c r="K33" s="25"/>
      <c r="L33" s="25"/>
      <c r="M33" s="25"/>
      <c r="N33" s="25"/>
      <c r="O33" s="25"/>
      <c r="P33" s="25"/>
      <c r="Q33" s="25"/>
      <c r="R33" s="25"/>
      <c r="S33" s="25"/>
      <c r="T33" s="25"/>
      <c r="U33" s="25"/>
      <c r="V33" s="25"/>
      <c r="W33" s="25"/>
      <c r="X33" s="25"/>
    </row>
    <row r="34" spans="2:24" x14ac:dyDescent="0.25">
      <c r="C34" s="1" t="s">
        <v>46</v>
      </c>
      <c r="D34" s="21" t="s">
        <v>47</v>
      </c>
      <c r="E34" s="24">
        <v>3964.2</v>
      </c>
      <c r="F34" s="24">
        <v>4202.3</v>
      </c>
      <c r="G34" s="24">
        <v>4007.4</v>
      </c>
      <c r="H34" s="24">
        <v>4099.2</v>
      </c>
      <c r="I34" s="24">
        <v>4430.8999999999996</v>
      </c>
      <c r="J34" s="24">
        <v>4733.3</v>
      </c>
      <c r="K34" s="24">
        <v>5152.5</v>
      </c>
      <c r="L34" s="24">
        <v>5466.7</v>
      </c>
      <c r="M34" s="24">
        <v>5411.2</v>
      </c>
      <c r="N34" s="24">
        <v>5285.6</v>
      </c>
      <c r="O34" s="24">
        <v>5279.6</v>
      </c>
      <c r="P34" s="24">
        <v>5224.2</v>
      </c>
      <c r="Q34" s="24">
        <v>5867.5</v>
      </c>
      <c r="R34" s="24">
        <v>6115.1</v>
      </c>
      <c r="S34" s="24">
        <v>5790.9</v>
      </c>
      <c r="T34" s="24">
        <v>5241.3</v>
      </c>
      <c r="U34" s="24">
        <v>5323.1</v>
      </c>
      <c r="V34" s="24">
        <v>5526.6</v>
      </c>
      <c r="W34" s="24">
        <v>6019.5</v>
      </c>
      <c r="X34" s="24">
        <v>7715.9</v>
      </c>
    </row>
    <row r="35" spans="2:24" x14ac:dyDescent="0.25">
      <c r="C35" s="1" t="s">
        <v>48</v>
      </c>
      <c r="D35" s="21" t="s">
        <v>232</v>
      </c>
      <c r="E35" s="24">
        <v>2228.9</v>
      </c>
      <c r="F35" s="24">
        <v>2329.8000000000002</v>
      </c>
      <c r="G35" s="24">
        <v>2402.6999999999998</v>
      </c>
      <c r="H35" s="24">
        <v>2518.4</v>
      </c>
      <c r="I35" s="24">
        <v>3115.1</v>
      </c>
      <c r="J35" s="24">
        <v>3148.7</v>
      </c>
      <c r="K35" s="24">
        <v>2904.3</v>
      </c>
      <c r="L35" s="24">
        <v>2390.9</v>
      </c>
      <c r="M35" s="24">
        <v>2619.5</v>
      </c>
      <c r="N35" s="24">
        <v>2239.6</v>
      </c>
      <c r="O35" s="24">
        <v>2482.8000000000002</v>
      </c>
      <c r="P35" s="24">
        <v>2269.4</v>
      </c>
      <c r="Q35" s="24">
        <v>2822.9</v>
      </c>
      <c r="R35" s="24">
        <v>2587.6</v>
      </c>
      <c r="S35" s="24">
        <v>2705.7</v>
      </c>
      <c r="T35" s="24">
        <v>2795.6</v>
      </c>
      <c r="U35" s="24">
        <v>3323.9</v>
      </c>
      <c r="V35" s="24">
        <v>3407.6</v>
      </c>
      <c r="W35" s="24">
        <v>3956.6</v>
      </c>
      <c r="X35" s="24">
        <v>4297.3</v>
      </c>
    </row>
    <row r="36" spans="2:24" ht="14.25" customHeight="1" x14ac:dyDescent="0.25">
      <c r="C36" s="1" t="s">
        <v>49</v>
      </c>
      <c r="D36" s="21" t="s">
        <v>41</v>
      </c>
      <c r="E36" s="24">
        <v>33.799999999999997</v>
      </c>
      <c r="F36" s="24">
        <v>25.7</v>
      </c>
      <c r="G36" s="24">
        <v>40.200000000000003</v>
      </c>
      <c r="H36" s="24">
        <v>33.4</v>
      </c>
      <c r="I36" s="24">
        <v>66.400000000000006</v>
      </c>
      <c r="J36" s="24">
        <v>268.60000000000002</v>
      </c>
      <c r="K36" s="24">
        <v>162</v>
      </c>
      <c r="L36" s="24">
        <v>302.60000000000002</v>
      </c>
      <c r="M36" s="24">
        <v>101.1</v>
      </c>
      <c r="N36" s="24">
        <v>59.7</v>
      </c>
      <c r="O36" s="24">
        <v>85</v>
      </c>
      <c r="P36" s="24">
        <v>37.799999999999997</v>
      </c>
      <c r="Q36" s="24">
        <v>13.1</v>
      </c>
      <c r="R36" s="24">
        <v>55.4</v>
      </c>
      <c r="S36" s="24">
        <v>50.9</v>
      </c>
      <c r="T36" s="24">
        <v>147.9</v>
      </c>
      <c r="U36" s="24">
        <v>165.4</v>
      </c>
      <c r="V36" s="24">
        <v>131.69999999999999</v>
      </c>
      <c r="W36" s="24">
        <v>164.4</v>
      </c>
      <c r="X36" s="24">
        <v>283.3</v>
      </c>
    </row>
    <row r="37" spans="2:24" ht="14.25" customHeight="1" x14ac:dyDescent="0.25">
      <c r="C37" s="1" t="s">
        <v>50</v>
      </c>
      <c r="D37" s="1" t="s">
        <v>51</v>
      </c>
      <c r="E37" s="24">
        <v>1578.1</v>
      </c>
      <c r="F37" s="24">
        <v>1446.9</v>
      </c>
      <c r="G37" s="24">
        <v>2408.6</v>
      </c>
      <c r="H37" s="24">
        <v>2091</v>
      </c>
      <c r="I37" s="24">
        <v>804.4</v>
      </c>
      <c r="J37" s="24">
        <v>901.6</v>
      </c>
      <c r="K37" s="24">
        <v>984.2</v>
      </c>
      <c r="L37" s="24">
        <v>836.2</v>
      </c>
      <c r="M37" s="24">
        <v>814.3</v>
      </c>
      <c r="N37" s="24">
        <v>967.1</v>
      </c>
      <c r="O37" s="24">
        <v>986.4</v>
      </c>
      <c r="P37" s="24">
        <v>1012.8</v>
      </c>
      <c r="Q37" s="24">
        <v>1188.4000000000001</v>
      </c>
      <c r="R37" s="24">
        <v>1266.5</v>
      </c>
      <c r="S37" s="24">
        <v>1468.3</v>
      </c>
      <c r="T37" s="24">
        <v>1212.3</v>
      </c>
      <c r="U37" s="24">
        <v>1336.3</v>
      </c>
      <c r="V37" s="24">
        <v>1470.1</v>
      </c>
      <c r="W37" s="24">
        <v>1624</v>
      </c>
      <c r="X37" s="24">
        <v>1551.1</v>
      </c>
    </row>
    <row r="38" spans="2:24" ht="14.25" customHeight="1" x14ac:dyDescent="0.25">
      <c r="C38" s="1" t="s">
        <v>181</v>
      </c>
      <c r="D38" s="1" t="s">
        <v>52</v>
      </c>
      <c r="E38" s="24">
        <v>1063.5999999999999</v>
      </c>
      <c r="F38" s="24">
        <v>1180.8</v>
      </c>
      <c r="G38" s="24">
        <v>975.4</v>
      </c>
      <c r="H38" s="24">
        <v>1019.8</v>
      </c>
      <c r="I38" s="24">
        <v>1019.3</v>
      </c>
      <c r="J38" s="24">
        <v>872.2</v>
      </c>
      <c r="K38" s="24">
        <v>512.1</v>
      </c>
      <c r="L38" s="24">
        <v>577.20000000000005</v>
      </c>
      <c r="M38" s="24">
        <v>411.9</v>
      </c>
      <c r="N38" s="24">
        <v>344</v>
      </c>
      <c r="O38" s="24">
        <v>363.9</v>
      </c>
      <c r="P38" s="24">
        <v>271.3</v>
      </c>
      <c r="Q38" s="24">
        <v>362.7</v>
      </c>
      <c r="R38" s="24">
        <v>430.6</v>
      </c>
      <c r="S38" s="24">
        <v>400.3</v>
      </c>
      <c r="T38" s="24">
        <v>321.5</v>
      </c>
      <c r="U38" s="24">
        <v>368</v>
      </c>
      <c r="V38" s="24">
        <v>394.6</v>
      </c>
      <c r="W38" s="24">
        <v>370.6</v>
      </c>
      <c r="X38" s="24">
        <v>609.29999999999995</v>
      </c>
    </row>
    <row r="39" spans="2:24" x14ac:dyDescent="0.25">
      <c r="C39" s="1" t="s">
        <v>53</v>
      </c>
      <c r="D39" s="15" t="s">
        <v>54</v>
      </c>
      <c r="E39" s="24">
        <v>1382.1</v>
      </c>
      <c r="F39" s="24">
        <v>1697</v>
      </c>
      <c r="G39" s="24">
        <v>1545.8</v>
      </c>
      <c r="H39" s="24">
        <v>1750.9</v>
      </c>
      <c r="I39" s="24">
        <v>4620.8</v>
      </c>
      <c r="J39" s="24">
        <v>4306.2</v>
      </c>
      <c r="K39" s="24">
        <v>3857.9</v>
      </c>
      <c r="L39" s="24">
        <v>7082</v>
      </c>
      <c r="M39" s="24">
        <v>6832.1</v>
      </c>
      <c r="N39" s="24">
        <v>5365.2</v>
      </c>
      <c r="O39" s="24">
        <v>5071.1000000000004</v>
      </c>
      <c r="P39" s="24">
        <v>4495.8</v>
      </c>
      <c r="Q39" s="24">
        <v>4743.7</v>
      </c>
      <c r="R39" s="24">
        <v>3900.2</v>
      </c>
      <c r="S39" s="24">
        <v>3197.5</v>
      </c>
      <c r="T39" s="24">
        <v>3154.2</v>
      </c>
      <c r="U39" s="24">
        <v>4182.7</v>
      </c>
      <c r="V39" s="24">
        <v>5997.6</v>
      </c>
      <c r="W39" s="24">
        <v>7176</v>
      </c>
      <c r="X39" s="24">
        <v>7039.7</v>
      </c>
    </row>
    <row r="40" spans="2:24" x14ac:dyDescent="0.25">
      <c r="C40" s="1" t="s">
        <v>55</v>
      </c>
      <c r="D40" s="73" t="s">
        <v>56</v>
      </c>
      <c r="E40" s="74">
        <v>10250.700000000001</v>
      </c>
      <c r="F40" s="74">
        <v>10882.5</v>
      </c>
      <c r="G40" s="74">
        <v>11380.2</v>
      </c>
      <c r="H40" s="74">
        <v>11512.7</v>
      </c>
      <c r="I40" s="74">
        <v>14056.9</v>
      </c>
      <c r="J40" s="74">
        <v>14230.6</v>
      </c>
      <c r="K40" s="74">
        <v>13573.1</v>
      </c>
      <c r="L40" s="74">
        <v>16655.599999999999</v>
      </c>
      <c r="M40" s="74">
        <v>16190.1</v>
      </c>
      <c r="N40" s="74">
        <v>14261.3</v>
      </c>
      <c r="O40" s="74">
        <v>14268.7</v>
      </c>
      <c r="P40" s="74">
        <v>13311.2</v>
      </c>
      <c r="Q40" s="74">
        <v>14998.3</v>
      </c>
      <c r="R40" s="74">
        <v>14355.3</v>
      </c>
      <c r="S40" s="74">
        <v>13613.6</v>
      </c>
      <c r="T40" s="74">
        <v>12872.8</v>
      </c>
      <c r="U40" s="74">
        <v>14699.5</v>
      </c>
      <c r="V40" s="74">
        <v>16928.2</v>
      </c>
      <c r="W40" s="74">
        <v>19311.099999999999</v>
      </c>
      <c r="X40" s="74">
        <v>21496.6</v>
      </c>
    </row>
    <row r="41" spans="2:24" hidden="1" outlineLevel="1" x14ac:dyDescent="0.25">
      <c r="C41" s="15"/>
      <c r="D41" s="15"/>
      <c r="E41" s="24"/>
      <c r="F41" s="24"/>
      <c r="G41" s="24"/>
      <c r="H41" s="24"/>
      <c r="I41" s="24"/>
      <c r="J41" s="24"/>
      <c r="K41" s="24"/>
      <c r="L41" s="24"/>
      <c r="M41" s="24"/>
      <c r="N41" s="24"/>
      <c r="O41" s="24"/>
      <c r="P41" s="24"/>
      <c r="Q41" s="24"/>
      <c r="R41" s="24"/>
      <c r="S41" s="24"/>
      <c r="T41" s="24"/>
      <c r="U41" s="24"/>
      <c r="V41" s="24"/>
      <c r="W41" s="24"/>
      <c r="X41" s="24"/>
    </row>
    <row r="42" spans="2:24" hidden="1" outlineLevel="1" x14ac:dyDescent="0.25">
      <c r="C42" s="15" t="s">
        <v>57</v>
      </c>
      <c r="D42" s="18" t="s">
        <v>58</v>
      </c>
      <c r="E42" s="26">
        <v>0</v>
      </c>
      <c r="F42" s="26">
        <v>0</v>
      </c>
      <c r="G42" s="26">
        <v>0</v>
      </c>
      <c r="H42" s="26">
        <v>0</v>
      </c>
      <c r="I42" s="26">
        <v>0</v>
      </c>
      <c r="J42" s="26">
        <v>0</v>
      </c>
      <c r="K42" s="26">
        <v>0</v>
      </c>
      <c r="L42" s="26">
        <v>0</v>
      </c>
      <c r="M42" s="26">
        <v>0</v>
      </c>
      <c r="N42" s="26">
        <v>0</v>
      </c>
      <c r="O42" s="26">
        <v>0</v>
      </c>
      <c r="P42" s="26">
        <v>0</v>
      </c>
      <c r="Q42" s="26">
        <v>0</v>
      </c>
      <c r="R42" s="26">
        <v>0</v>
      </c>
      <c r="S42" s="26">
        <v>0</v>
      </c>
      <c r="T42" s="26">
        <v>0</v>
      </c>
      <c r="U42" s="26">
        <v>0</v>
      </c>
      <c r="V42" s="26">
        <v>0</v>
      </c>
      <c r="W42" s="26">
        <v>0</v>
      </c>
      <c r="X42" s="26">
        <v>0</v>
      </c>
    </row>
    <row r="43" spans="2:24" collapsed="1" x14ac:dyDescent="0.25">
      <c r="B43" s="1">
        <f>655+50+150+450+200+100</f>
        <v>1605</v>
      </c>
      <c r="E43" s="25"/>
      <c r="F43" s="25"/>
      <c r="G43" s="25"/>
      <c r="H43" s="25"/>
      <c r="I43" s="25"/>
      <c r="J43" s="25"/>
      <c r="K43" s="25"/>
      <c r="L43" s="25"/>
      <c r="M43" s="25"/>
      <c r="N43" s="25"/>
      <c r="O43" s="25"/>
      <c r="P43" s="25"/>
      <c r="Q43" s="25"/>
      <c r="R43" s="25"/>
      <c r="S43" s="25"/>
      <c r="T43" s="25"/>
      <c r="U43" s="25"/>
      <c r="V43" s="25"/>
      <c r="W43" s="25"/>
      <c r="X43" s="25"/>
    </row>
    <row r="44" spans="2:24" x14ac:dyDescent="0.25">
      <c r="C44" s="1" t="s">
        <v>59</v>
      </c>
      <c r="D44" s="75" t="s">
        <v>60</v>
      </c>
      <c r="E44" s="76">
        <v>23595.9</v>
      </c>
      <c r="F44" s="76">
        <v>24289.9</v>
      </c>
      <c r="G44" s="76">
        <v>24509.8</v>
      </c>
      <c r="H44" s="76">
        <v>25507.3</v>
      </c>
      <c r="I44" s="76">
        <v>27725.4</v>
      </c>
      <c r="J44" s="76">
        <v>27968.5</v>
      </c>
      <c r="K44" s="76">
        <v>27101.7</v>
      </c>
      <c r="L44" s="76">
        <v>31129.4</v>
      </c>
      <c r="M44" s="76">
        <v>30867.7</v>
      </c>
      <c r="N44" s="76">
        <v>28867.1</v>
      </c>
      <c r="O44" s="76">
        <v>29447</v>
      </c>
      <c r="P44" s="76">
        <v>29003.5</v>
      </c>
      <c r="Q44" s="76">
        <v>32731.200000000001</v>
      </c>
      <c r="R44" s="76">
        <v>32373</v>
      </c>
      <c r="S44" s="76">
        <v>31712.6</v>
      </c>
      <c r="T44" s="76">
        <v>30888</v>
      </c>
      <c r="U44" s="76">
        <v>32560.6</v>
      </c>
      <c r="V44" s="76">
        <v>35129.599999999999</v>
      </c>
      <c r="W44" s="76">
        <v>38477.4</v>
      </c>
      <c r="X44" s="76">
        <v>41850</v>
      </c>
    </row>
    <row r="45" spans="2:24" x14ac:dyDescent="0.25">
      <c r="E45" s="27"/>
      <c r="F45" s="27"/>
      <c r="G45" s="27"/>
      <c r="H45" s="27"/>
      <c r="I45" s="27"/>
      <c r="J45" s="27"/>
      <c r="K45" s="27"/>
      <c r="L45" s="27"/>
      <c r="M45" s="27"/>
      <c r="N45" s="27"/>
      <c r="O45" s="27"/>
      <c r="P45" s="27"/>
      <c r="Q45" s="27"/>
      <c r="R45" s="27"/>
      <c r="S45" s="27"/>
      <c r="T45" s="27"/>
      <c r="U45" s="27"/>
      <c r="V45" s="27"/>
      <c r="W45" s="27"/>
      <c r="X45" s="27"/>
    </row>
    <row r="46" spans="2:24" x14ac:dyDescent="0.25">
      <c r="E46" s="27"/>
      <c r="F46" s="27"/>
      <c r="G46" s="27"/>
      <c r="H46" s="27"/>
      <c r="I46" s="27"/>
      <c r="J46" s="27"/>
      <c r="K46" s="27"/>
      <c r="L46" s="27"/>
      <c r="M46" s="27"/>
      <c r="N46" s="27"/>
      <c r="O46" s="27"/>
      <c r="P46" s="27"/>
      <c r="Q46" s="27"/>
      <c r="R46" s="27"/>
      <c r="S46" s="27"/>
      <c r="T46" s="27"/>
      <c r="U46" s="27"/>
      <c r="V46" s="27"/>
      <c r="W46" s="27"/>
      <c r="X46" s="27"/>
    </row>
    <row r="47" spans="2:24" x14ac:dyDescent="0.25">
      <c r="D47" s="8" t="s">
        <v>61</v>
      </c>
      <c r="E47" s="27"/>
      <c r="F47" s="27"/>
      <c r="G47" s="27"/>
      <c r="H47" s="27"/>
      <c r="I47" s="27"/>
      <c r="J47" s="27"/>
      <c r="K47" s="27"/>
      <c r="L47" s="27"/>
      <c r="M47" s="27"/>
      <c r="N47" s="27"/>
      <c r="O47" s="27"/>
      <c r="P47" s="27"/>
      <c r="Q47" s="27"/>
      <c r="R47" s="27"/>
      <c r="S47" s="27"/>
      <c r="T47" s="27"/>
      <c r="U47" s="27"/>
      <c r="V47" s="27"/>
      <c r="W47" s="27"/>
      <c r="X47" s="27"/>
    </row>
    <row r="48" spans="2:24" x14ac:dyDescent="0.25">
      <c r="D48" s="8"/>
      <c r="E48" s="27"/>
      <c r="F48" s="27"/>
      <c r="G48" s="27"/>
      <c r="H48" s="27"/>
      <c r="I48" s="27"/>
      <c r="J48" s="27"/>
      <c r="K48" s="27"/>
      <c r="L48" s="27"/>
      <c r="M48" s="27"/>
      <c r="N48" s="27"/>
      <c r="O48" s="27"/>
      <c r="P48" s="27"/>
      <c r="Q48" s="27"/>
      <c r="R48" s="27"/>
      <c r="S48" s="27"/>
      <c r="T48" s="27"/>
      <c r="U48" s="27"/>
      <c r="V48" s="27"/>
      <c r="W48" s="27"/>
      <c r="X48" s="27"/>
    </row>
    <row r="49" spans="3:24" x14ac:dyDescent="0.25">
      <c r="C49" s="1" t="s">
        <v>182</v>
      </c>
      <c r="D49" s="1" t="s">
        <v>95</v>
      </c>
      <c r="E49" s="24">
        <v>5563</v>
      </c>
      <c r="F49" s="24">
        <v>6541.7</v>
      </c>
      <c r="G49" s="24">
        <v>7936.8</v>
      </c>
      <c r="H49" s="24">
        <v>8463.2999999999993</v>
      </c>
      <c r="I49" s="24">
        <v>10427.5</v>
      </c>
      <c r="J49" s="24">
        <v>12075.4</v>
      </c>
      <c r="K49" s="24">
        <v>12871.9</v>
      </c>
      <c r="L49" s="24">
        <v>13621.6</v>
      </c>
      <c r="M49" s="24">
        <v>14061.7</v>
      </c>
      <c r="N49" s="24">
        <v>12554</v>
      </c>
      <c r="O49" s="24">
        <v>12942.7</v>
      </c>
      <c r="P49" s="24">
        <v>12855.3</v>
      </c>
      <c r="Q49" s="24">
        <v>13120.7</v>
      </c>
      <c r="R49" s="24">
        <v>12639.8</v>
      </c>
      <c r="S49" s="24">
        <v>12604.7</v>
      </c>
      <c r="T49" s="24">
        <v>12527.5</v>
      </c>
      <c r="U49" s="24">
        <v>13339.8</v>
      </c>
      <c r="V49" s="24">
        <v>15962.6</v>
      </c>
      <c r="W49" s="24">
        <v>17419.400000000001</v>
      </c>
      <c r="X49" s="24">
        <v>19788.8</v>
      </c>
    </row>
    <row r="50" spans="3:24" x14ac:dyDescent="0.25">
      <c r="C50" s="1" t="s">
        <v>62</v>
      </c>
      <c r="D50" s="18" t="s">
        <v>63</v>
      </c>
      <c r="E50" s="26">
        <v>92.6</v>
      </c>
      <c r="F50" s="26">
        <v>94.6</v>
      </c>
      <c r="G50" s="26">
        <v>101</v>
      </c>
      <c r="H50" s="26">
        <v>101.6</v>
      </c>
      <c r="I50" s="26">
        <v>105</v>
      </c>
      <c r="J50" s="26">
        <v>103</v>
      </c>
      <c r="K50" s="26">
        <v>111.5</v>
      </c>
      <c r="L50" s="26">
        <v>100.6</v>
      </c>
      <c r="M50" s="26">
        <v>85.2</v>
      </c>
      <c r="N50" s="26">
        <v>83.5</v>
      </c>
      <c r="O50" s="26">
        <v>101.5</v>
      </c>
      <c r="P50" s="26">
        <v>96.4</v>
      </c>
      <c r="Q50" s="26">
        <v>121.9</v>
      </c>
      <c r="R50" s="26">
        <v>112</v>
      </c>
      <c r="S50" s="26">
        <v>119.3</v>
      </c>
      <c r="T50" s="26">
        <v>107.8</v>
      </c>
      <c r="U50" s="26">
        <v>100.5</v>
      </c>
      <c r="V50" s="26">
        <v>82.6</v>
      </c>
      <c r="W50" s="26">
        <v>92.5</v>
      </c>
      <c r="X50" s="26">
        <v>85.6</v>
      </c>
    </row>
    <row r="51" spans="3:24" x14ac:dyDescent="0.25">
      <c r="C51" s="1" t="s">
        <v>64</v>
      </c>
      <c r="D51" s="73" t="s">
        <v>65</v>
      </c>
      <c r="E51" s="74">
        <v>5655.6</v>
      </c>
      <c r="F51" s="74">
        <v>6636.3</v>
      </c>
      <c r="G51" s="74">
        <v>8037.8</v>
      </c>
      <c r="H51" s="74">
        <v>8564.9</v>
      </c>
      <c r="I51" s="74">
        <v>10532.5</v>
      </c>
      <c r="J51" s="74">
        <v>12178.4</v>
      </c>
      <c r="K51" s="74">
        <v>12983.4</v>
      </c>
      <c r="L51" s="74">
        <v>13722.2</v>
      </c>
      <c r="M51" s="74">
        <v>14146.9</v>
      </c>
      <c r="N51" s="74">
        <v>12637.5</v>
      </c>
      <c r="O51" s="74">
        <v>13044.2</v>
      </c>
      <c r="P51" s="74">
        <v>12951.7</v>
      </c>
      <c r="Q51" s="74">
        <v>13242.6</v>
      </c>
      <c r="R51" s="74">
        <v>12751.9</v>
      </c>
      <c r="S51" s="74">
        <v>12724</v>
      </c>
      <c r="T51" s="74">
        <v>12635.3</v>
      </c>
      <c r="U51" s="74">
        <v>13440.3</v>
      </c>
      <c r="V51" s="74">
        <v>16045.2</v>
      </c>
      <c r="W51" s="74">
        <v>17511.900000000001</v>
      </c>
      <c r="X51" s="74">
        <v>19874.400000000001</v>
      </c>
    </row>
    <row r="52" spans="3:24" x14ac:dyDescent="0.25">
      <c r="E52" s="25"/>
      <c r="F52" s="25"/>
      <c r="G52" s="25"/>
      <c r="H52" s="25"/>
      <c r="I52" s="25"/>
      <c r="J52" s="25"/>
      <c r="K52" s="25"/>
      <c r="L52" s="25"/>
      <c r="M52" s="25"/>
      <c r="N52" s="25"/>
      <c r="O52" s="25"/>
      <c r="P52" s="25"/>
      <c r="Q52" s="25"/>
      <c r="R52" s="25"/>
      <c r="S52" s="25"/>
      <c r="T52" s="25"/>
      <c r="U52" s="25"/>
      <c r="V52" s="25"/>
      <c r="W52" s="25"/>
      <c r="X52" s="25"/>
    </row>
    <row r="53" spans="3:24" x14ac:dyDescent="0.25">
      <c r="C53" s="1" t="s">
        <v>66</v>
      </c>
      <c r="D53" s="1" t="s">
        <v>67</v>
      </c>
      <c r="E53" s="24">
        <v>5529.3</v>
      </c>
      <c r="F53" s="24">
        <v>5864.6</v>
      </c>
      <c r="G53" s="24">
        <v>5213.1000000000004</v>
      </c>
      <c r="H53" s="24">
        <v>4585</v>
      </c>
      <c r="I53" s="24">
        <v>6068.9</v>
      </c>
      <c r="J53" s="24">
        <v>4524.8</v>
      </c>
      <c r="K53" s="24">
        <v>4272</v>
      </c>
      <c r="L53" s="24">
        <v>7131.1</v>
      </c>
      <c r="M53" s="24">
        <v>8477.7000000000007</v>
      </c>
      <c r="N53" s="24">
        <v>8473.5</v>
      </c>
      <c r="O53" s="24">
        <v>8655.4</v>
      </c>
      <c r="P53" s="24">
        <v>8340</v>
      </c>
      <c r="Q53" s="24">
        <v>9434.2000000000007</v>
      </c>
      <c r="R53" s="24">
        <v>9480.5</v>
      </c>
      <c r="S53" s="24">
        <v>9588.1</v>
      </c>
      <c r="T53" s="24">
        <v>7188.5</v>
      </c>
      <c r="U53" s="24">
        <v>8332.4</v>
      </c>
      <c r="V53" s="24">
        <v>8411.2999999999993</v>
      </c>
      <c r="W53" s="24">
        <v>9777.9</v>
      </c>
      <c r="X53" s="24">
        <v>8408.9</v>
      </c>
    </row>
    <row r="54" spans="3:24" ht="14.25" customHeight="1" x14ac:dyDescent="0.25">
      <c r="C54" s="1" t="s">
        <v>68</v>
      </c>
      <c r="D54" s="1" t="s">
        <v>69</v>
      </c>
      <c r="E54" s="24">
        <v>105.8</v>
      </c>
      <c r="F54" s="24">
        <v>111</v>
      </c>
      <c r="G54" s="24">
        <v>101.4</v>
      </c>
      <c r="H54" s="24">
        <v>104.6</v>
      </c>
      <c r="I54" s="24">
        <v>115.3</v>
      </c>
      <c r="J54" s="24">
        <v>243.6</v>
      </c>
      <c r="K54" s="24">
        <v>225.7</v>
      </c>
      <c r="L54" s="24">
        <v>207.3</v>
      </c>
      <c r="M54" s="24">
        <v>183.9</v>
      </c>
      <c r="N54" s="24">
        <v>175.8</v>
      </c>
      <c r="O54" s="24">
        <v>158.1</v>
      </c>
      <c r="P54" s="24">
        <v>243.4</v>
      </c>
      <c r="Q54" s="24">
        <v>139.6</v>
      </c>
      <c r="R54" s="24">
        <v>89.6</v>
      </c>
      <c r="S54" s="24">
        <v>96.1</v>
      </c>
      <c r="T54" s="24">
        <v>336.1</v>
      </c>
      <c r="U54" s="24">
        <v>401.5</v>
      </c>
      <c r="V54" s="24">
        <v>402.5</v>
      </c>
      <c r="W54" s="24">
        <v>461</v>
      </c>
      <c r="X54" s="24">
        <v>504.5</v>
      </c>
    </row>
    <row r="55" spans="3:24" ht="15.75" x14ac:dyDescent="0.25">
      <c r="C55" s="1" t="s">
        <v>70</v>
      </c>
      <c r="D55" s="1" t="s">
        <v>222</v>
      </c>
      <c r="E55" s="24">
        <v>423</v>
      </c>
      <c r="F55" s="24">
        <v>434.6</v>
      </c>
      <c r="G55" s="24">
        <v>427.7</v>
      </c>
      <c r="H55" s="24">
        <v>444.8</v>
      </c>
      <c r="I55" s="24">
        <v>544.9</v>
      </c>
      <c r="J55" s="24">
        <v>540.6</v>
      </c>
      <c r="K55" s="24">
        <v>541.5</v>
      </c>
      <c r="L55" s="24">
        <v>562.70000000000005</v>
      </c>
      <c r="M55" s="24">
        <v>558.79999999999995</v>
      </c>
      <c r="N55" s="24">
        <v>563.79999999999995</v>
      </c>
      <c r="O55" s="24">
        <v>585.9</v>
      </c>
      <c r="P55" s="24">
        <v>584.20000000000005</v>
      </c>
      <c r="Q55" s="24">
        <v>673.9</v>
      </c>
      <c r="R55" s="24">
        <v>641.70000000000005</v>
      </c>
      <c r="S55" s="24">
        <v>651.4</v>
      </c>
      <c r="T55" s="24">
        <v>678.8</v>
      </c>
      <c r="U55" s="24">
        <v>657.8</v>
      </c>
      <c r="V55" s="24">
        <v>672.2</v>
      </c>
      <c r="W55" s="24">
        <v>678</v>
      </c>
      <c r="X55" s="24">
        <v>610.70000000000005</v>
      </c>
    </row>
    <row r="56" spans="3:24" x14ac:dyDescent="0.25">
      <c r="C56" s="1" t="s">
        <v>71</v>
      </c>
      <c r="D56" s="1" t="s">
        <v>41</v>
      </c>
      <c r="E56" s="24">
        <v>545</v>
      </c>
      <c r="F56" s="24">
        <v>520.1</v>
      </c>
      <c r="G56" s="24">
        <v>373.3</v>
      </c>
      <c r="H56" s="24">
        <v>379</v>
      </c>
      <c r="I56" s="24">
        <v>288.39999999999998</v>
      </c>
      <c r="J56" s="24">
        <v>233.5</v>
      </c>
      <c r="K56" s="24">
        <v>154</v>
      </c>
      <c r="L56" s="24">
        <v>449.9</v>
      </c>
      <c r="M56" s="24">
        <v>193.3</v>
      </c>
      <c r="N56" s="24">
        <v>167.3</v>
      </c>
      <c r="O56" s="24">
        <v>253.1</v>
      </c>
      <c r="P56" s="24">
        <v>210.3</v>
      </c>
      <c r="Q56" s="24">
        <v>741.1</v>
      </c>
      <c r="R56" s="24">
        <v>485.8</v>
      </c>
      <c r="S56" s="24">
        <v>492.7</v>
      </c>
      <c r="T56" s="24">
        <v>252.3</v>
      </c>
      <c r="U56" s="24">
        <v>193.6</v>
      </c>
      <c r="V56" s="24">
        <v>138.4</v>
      </c>
      <c r="W56" s="24">
        <v>124.9</v>
      </c>
      <c r="X56" s="24">
        <v>17.8</v>
      </c>
    </row>
    <row r="57" spans="3:24" ht="15.75" x14ac:dyDescent="0.25">
      <c r="C57" s="1" t="s">
        <v>72</v>
      </c>
      <c r="D57" s="15" t="s">
        <v>223</v>
      </c>
      <c r="E57" s="24">
        <v>502.2</v>
      </c>
      <c r="F57" s="24">
        <v>490</v>
      </c>
      <c r="G57" s="24">
        <v>476</v>
      </c>
      <c r="H57" s="24">
        <v>426.2</v>
      </c>
      <c r="I57" s="24">
        <v>339.1</v>
      </c>
      <c r="J57" s="24">
        <v>290.39999999999998</v>
      </c>
      <c r="K57" s="24">
        <v>234.3</v>
      </c>
      <c r="L57" s="24">
        <v>232.3</v>
      </c>
      <c r="M57" s="24">
        <v>213.8</v>
      </c>
      <c r="N57" s="24">
        <v>198.4</v>
      </c>
      <c r="O57" s="24">
        <v>186</v>
      </c>
      <c r="P57" s="24">
        <v>158</v>
      </c>
      <c r="Q57" s="24">
        <v>273.8</v>
      </c>
      <c r="R57" s="24">
        <v>455.8</v>
      </c>
      <c r="S57" s="24">
        <v>457</v>
      </c>
      <c r="T57" s="24">
        <v>325.8</v>
      </c>
      <c r="U57" s="24">
        <v>324.5</v>
      </c>
      <c r="V57" s="24">
        <v>294.2</v>
      </c>
      <c r="W57" s="24">
        <v>296.7</v>
      </c>
      <c r="X57" s="24">
        <v>182</v>
      </c>
    </row>
    <row r="58" spans="3:24" x14ac:dyDescent="0.25">
      <c r="C58" s="1" t="s">
        <v>73</v>
      </c>
      <c r="D58" s="73" t="s">
        <v>74</v>
      </c>
      <c r="E58" s="74">
        <v>7105.3</v>
      </c>
      <c r="F58" s="74">
        <v>7420.3</v>
      </c>
      <c r="G58" s="74">
        <v>6591.6</v>
      </c>
      <c r="H58" s="74">
        <v>5939.5</v>
      </c>
      <c r="I58" s="74">
        <v>7356.5</v>
      </c>
      <c r="J58" s="74">
        <v>5832.9</v>
      </c>
      <c r="K58" s="74">
        <v>5427.6</v>
      </c>
      <c r="L58" s="74">
        <v>8583.2000000000007</v>
      </c>
      <c r="M58" s="74">
        <v>9627.5</v>
      </c>
      <c r="N58" s="74">
        <v>9578.7999999999993</v>
      </c>
      <c r="O58" s="74">
        <v>9838.5</v>
      </c>
      <c r="P58" s="74">
        <v>9536</v>
      </c>
      <c r="Q58" s="74">
        <v>11262.7</v>
      </c>
      <c r="R58" s="74">
        <v>11153.3</v>
      </c>
      <c r="S58" s="74">
        <v>11285.3</v>
      </c>
      <c r="T58" s="74">
        <v>8781.5</v>
      </c>
      <c r="U58" s="74">
        <v>9909.9</v>
      </c>
      <c r="V58" s="74">
        <v>9918.6</v>
      </c>
      <c r="W58" s="74">
        <v>11338.5</v>
      </c>
      <c r="X58" s="74">
        <v>9724</v>
      </c>
    </row>
    <row r="59" spans="3:24" x14ac:dyDescent="0.25">
      <c r="E59" s="25"/>
      <c r="F59" s="25"/>
      <c r="G59" s="25"/>
      <c r="H59" s="25"/>
      <c r="I59" s="25"/>
      <c r="J59" s="25"/>
      <c r="K59" s="25"/>
      <c r="L59" s="25"/>
      <c r="M59" s="25"/>
      <c r="N59" s="25"/>
      <c r="O59" s="25"/>
      <c r="P59" s="25"/>
      <c r="Q59" s="25"/>
      <c r="R59" s="25"/>
      <c r="S59" s="25"/>
      <c r="T59" s="25"/>
      <c r="U59" s="25"/>
      <c r="V59" s="25"/>
      <c r="W59" s="25"/>
      <c r="X59" s="25"/>
    </row>
    <row r="60" spans="3:24" x14ac:dyDescent="0.25">
      <c r="E60" s="27"/>
      <c r="F60" s="27"/>
      <c r="G60" s="27"/>
      <c r="H60" s="27"/>
      <c r="I60" s="27"/>
      <c r="J60" s="27"/>
      <c r="K60" s="27"/>
      <c r="L60" s="27"/>
      <c r="M60" s="27"/>
      <c r="N60" s="27"/>
      <c r="O60" s="27"/>
      <c r="P60" s="27"/>
      <c r="Q60" s="27"/>
      <c r="R60" s="27"/>
      <c r="S60" s="27"/>
      <c r="T60" s="27"/>
      <c r="U60" s="27"/>
      <c r="V60" s="27"/>
      <c r="W60" s="27"/>
      <c r="X60" s="27"/>
    </row>
    <row r="61" spans="3:24" x14ac:dyDescent="0.25">
      <c r="C61" s="1" t="s">
        <v>75</v>
      </c>
      <c r="D61" s="21" t="s">
        <v>233</v>
      </c>
      <c r="E61" s="24">
        <v>2755.4</v>
      </c>
      <c r="F61" s="24">
        <v>2902.3</v>
      </c>
      <c r="G61" s="24">
        <v>2695.4</v>
      </c>
      <c r="H61" s="24">
        <v>2650.4</v>
      </c>
      <c r="I61" s="24">
        <v>2898.4</v>
      </c>
      <c r="J61" s="24">
        <v>2875.4</v>
      </c>
      <c r="K61" s="24">
        <v>2782</v>
      </c>
      <c r="L61" s="24">
        <v>2730.6</v>
      </c>
      <c r="M61" s="24">
        <v>2838.1</v>
      </c>
      <c r="N61" s="24">
        <v>2680.1</v>
      </c>
      <c r="O61" s="24">
        <v>2636.3</v>
      </c>
      <c r="P61" s="24">
        <v>2767.1</v>
      </c>
      <c r="Q61" s="24">
        <v>3402.8</v>
      </c>
      <c r="R61" s="24">
        <v>3176.1</v>
      </c>
      <c r="S61" s="24">
        <v>3124.2</v>
      </c>
      <c r="T61" s="24">
        <v>3157</v>
      </c>
      <c r="U61" s="24">
        <v>3452.1</v>
      </c>
      <c r="V61" s="24">
        <v>3458.1</v>
      </c>
      <c r="W61" s="24">
        <v>3631.4</v>
      </c>
      <c r="X61" s="24">
        <v>4613.6000000000004</v>
      </c>
    </row>
    <row r="62" spans="3:24" x14ac:dyDescent="0.25">
      <c r="C62" s="1" t="s">
        <v>76</v>
      </c>
      <c r="D62" s="21" t="s">
        <v>77</v>
      </c>
      <c r="E62" s="24">
        <v>129.69999999999999</v>
      </c>
      <c r="F62" s="24">
        <v>122</v>
      </c>
      <c r="G62" s="24">
        <v>192.9</v>
      </c>
      <c r="H62" s="24">
        <v>138.9</v>
      </c>
      <c r="I62" s="24">
        <v>197.4</v>
      </c>
      <c r="J62" s="24">
        <v>298.39999999999998</v>
      </c>
      <c r="K62" s="24">
        <v>387.8</v>
      </c>
      <c r="L62" s="24">
        <v>330.3</v>
      </c>
      <c r="M62" s="24">
        <v>351.4</v>
      </c>
      <c r="N62" s="24">
        <v>261.60000000000002</v>
      </c>
      <c r="O62" s="24">
        <v>252.1</v>
      </c>
      <c r="P62" s="24">
        <v>51</v>
      </c>
      <c r="Q62" s="24">
        <v>24.4</v>
      </c>
      <c r="R62" s="24">
        <v>46.6</v>
      </c>
      <c r="S62" s="24">
        <v>44</v>
      </c>
      <c r="T62" s="24">
        <v>64.599999999999994</v>
      </c>
      <c r="U62" s="24">
        <v>160.6</v>
      </c>
      <c r="V62" s="24">
        <v>261.3</v>
      </c>
      <c r="W62" s="24">
        <v>535.4</v>
      </c>
      <c r="X62" s="24">
        <v>914.4</v>
      </c>
    </row>
    <row r="63" spans="3:24" x14ac:dyDescent="0.25">
      <c r="C63" s="1" t="s">
        <v>78</v>
      </c>
      <c r="D63" s="21" t="s">
        <v>79</v>
      </c>
      <c r="E63" s="24">
        <v>3139.2</v>
      </c>
      <c r="F63" s="24">
        <v>3044.1</v>
      </c>
      <c r="G63" s="24">
        <v>2869.2</v>
      </c>
      <c r="H63" s="24">
        <v>3647.3</v>
      </c>
      <c r="I63" s="24">
        <v>2566</v>
      </c>
      <c r="J63" s="24">
        <v>2747.5</v>
      </c>
      <c r="K63" s="24">
        <v>2366.5</v>
      </c>
      <c r="L63" s="24">
        <v>2052.4</v>
      </c>
      <c r="M63" s="24">
        <v>1187.4000000000001</v>
      </c>
      <c r="N63" s="24">
        <v>1220.4000000000001</v>
      </c>
      <c r="O63" s="24">
        <v>1160.5</v>
      </c>
      <c r="P63" s="24">
        <v>1262.0999999999999</v>
      </c>
      <c r="Q63" s="24">
        <v>1255.3</v>
      </c>
      <c r="R63" s="24">
        <v>1609.1</v>
      </c>
      <c r="S63" s="24">
        <v>1313.9</v>
      </c>
      <c r="T63" s="24">
        <v>3292.4</v>
      </c>
      <c r="U63" s="24">
        <v>2690.3</v>
      </c>
      <c r="V63" s="24">
        <v>2333.1999999999998</v>
      </c>
      <c r="W63" s="24">
        <v>1965.1</v>
      </c>
      <c r="X63" s="24">
        <v>1971.6</v>
      </c>
    </row>
    <row r="64" spans="3:24" x14ac:dyDescent="0.25">
      <c r="C64" s="1" t="s">
        <v>183</v>
      </c>
      <c r="D64" s="21" t="s">
        <v>80</v>
      </c>
      <c r="E64" s="24">
        <v>2434</v>
      </c>
      <c r="F64" s="24">
        <v>2620.4</v>
      </c>
      <c r="G64" s="24">
        <v>2431.6999999999998</v>
      </c>
      <c r="H64" s="24">
        <v>2649.8</v>
      </c>
      <c r="I64" s="24">
        <v>2374.1999999999998</v>
      </c>
      <c r="J64" s="24">
        <v>2363.6</v>
      </c>
      <c r="K64" s="24">
        <v>1519.2</v>
      </c>
      <c r="L64" s="24">
        <v>1739.9</v>
      </c>
      <c r="M64" s="24">
        <v>1263.5999999999999</v>
      </c>
      <c r="N64" s="24">
        <v>1125</v>
      </c>
      <c r="O64" s="24">
        <v>1191.5999999999999</v>
      </c>
      <c r="P64" s="24">
        <v>886.9</v>
      </c>
      <c r="Q64" s="24">
        <v>1188.7</v>
      </c>
      <c r="R64" s="24">
        <v>1363.4</v>
      </c>
      <c r="S64" s="24">
        <v>1266.8</v>
      </c>
      <c r="T64" s="24">
        <v>1052.7</v>
      </c>
      <c r="U64" s="24">
        <v>1196</v>
      </c>
      <c r="V64" s="24">
        <v>1277.9000000000001</v>
      </c>
      <c r="W64" s="24">
        <v>1224.7</v>
      </c>
      <c r="X64" s="24">
        <v>2095.6999999999998</v>
      </c>
    </row>
    <row r="65" spans="2:24" x14ac:dyDescent="0.25">
      <c r="C65" s="1" t="s">
        <v>81</v>
      </c>
      <c r="D65" s="21" t="s">
        <v>41</v>
      </c>
      <c r="E65" s="24">
        <v>280.3</v>
      </c>
      <c r="F65" s="24">
        <v>232.7</v>
      </c>
      <c r="G65" s="24">
        <v>163.1</v>
      </c>
      <c r="H65" s="24">
        <v>246.7</v>
      </c>
      <c r="I65" s="24">
        <v>99.6</v>
      </c>
      <c r="J65" s="24">
        <v>36</v>
      </c>
      <c r="K65" s="24">
        <v>10.1</v>
      </c>
      <c r="L65" s="24">
        <v>78.599999999999994</v>
      </c>
      <c r="M65" s="24">
        <v>31.1</v>
      </c>
      <c r="N65" s="24">
        <v>21.3</v>
      </c>
      <c r="O65" s="24">
        <v>50.4</v>
      </c>
      <c r="P65" s="24">
        <v>37.200000000000003</v>
      </c>
      <c r="Q65" s="24">
        <v>743.9</v>
      </c>
      <c r="R65" s="24">
        <v>377.7</v>
      </c>
      <c r="S65" s="24">
        <v>239</v>
      </c>
      <c r="T65" s="24">
        <v>100.7</v>
      </c>
      <c r="U65" s="24">
        <v>20.3</v>
      </c>
      <c r="V65" s="24">
        <v>41.9</v>
      </c>
      <c r="W65" s="24">
        <v>39.700000000000003</v>
      </c>
      <c r="X65" s="24">
        <v>23.2</v>
      </c>
    </row>
    <row r="66" spans="2:24" hidden="1" outlineLevel="1" x14ac:dyDescent="0.25">
      <c r="D66" s="21" t="s">
        <v>82</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row>
    <row r="67" spans="2:24" collapsed="1" x14ac:dyDescent="0.25">
      <c r="B67" s="1" t="s">
        <v>220</v>
      </c>
      <c r="C67" s="1" t="s">
        <v>83</v>
      </c>
      <c r="D67" s="44" t="s">
        <v>84</v>
      </c>
      <c r="E67" s="24">
        <v>2096.4</v>
      </c>
      <c r="F67" s="24">
        <v>1311.8</v>
      </c>
      <c r="G67" s="24">
        <v>1528.1</v>
      </c>
      <c r="H67" s="24">
        <v>1669.8</v>
      </c>
      <c r="I67" s="24">
        <v>1700.6</v>
      </c>
      <c r="J67" s="24">
        <v>1636.4</v>
      </c>
      <c r="K67" s="24">
        <v>1625.1</v>
      </c>
      <c r="L67" s="24">
        <v>1892.3</v>
      </c>
      <c r="M67" s="24">
        <v>1421.7</v>
      </c>
      <c r="N67" s="24">
        <v>1342.4</v>
      </c>
      <c r="O67" s="24">
        <v>1273.3</v>
      </c>
      <c r="P67" s="24">
        <v>1511.5</v>
      </c>
      <c r="Q67" s="24">
        <v>1610.9</v>
      </c>
      <c r="R67" s="24">
        <v>1894.9</v>
      </c>
      <c r="S67" s="24">
        <v>1715.5</v>
      </c>
      <c r="T67" s="24">
        <v>1803.7</v>
      </c>
      <c r="U67" s="24">
        <v>1691.1</v>
      </c>
      <c r="V67" s="24">
        <v>1793.4</v>
      </c>
      <c r="W67" s="24">
        <v>2230.5</v>
      </c>
      <c r="X67" s="24">
        <v>2633.2</v>
      </c>
    </row>
    <row r="68" spans="2:24" x14ac:dyDescent="0.25">
      <c r="C68" s="1" t="s">
        <v>85</v>
      </c>
      <c r="D68" s="73" t="s">
        <v>86</v>
      </c>
      <c r="E68" s="74">
        <v>10835</v>
      </c>
      <c r="F68" s="74">
        <v>10233.299999999999</v>
      </c>
      <c r="G68" s="74">
        <v>9880.4</v>
      </c>
      <c r="H68" s="74">
        <v>11002.9</v>
      </c>
      <c r="I68" s="74">
        <v>9836.2999999999993</v>
      </c>
      <c r="J68" s="74">
        <v>9957.2000000000007</v>
      </c>
      <c r="K68" s="74">
        <v>8690.6</v>
      </c>
      <c r="L68" s="74">
        <v>8824</v>
      </c>
      <c r="M68" s="74">
        <v>7093.3</v>
      </c>
      <c r="N68" s="74">
        <v>6650.7</v>
      </c>
      <c r="O68" s="74">
        <v>6564.2</v>
      </c>
      <c r="P68" s="74">
        <v>6515.9</v>
      </c>
      <c r="Q68" s="74">
        <v>8225.9</v>
      </c>
      <c r="R68" s="74">
        <v>8467.9</v>
      </c>
      <c r="S68" s="74">
        <v>7703.3</v>
      </c>
      <c r="T68" s="74">
        <v>9471.2000000000007</v>
      </c>
      <c r="U68" s="74">
        <v>9210.5</v>
      </c>
      <c r="V68" s="74">
        <v>9165.7999999999993</v>
      </c>
      <c r="W68" s="74">
        <v>9627</v>
      </c>
      <c r="X68" s="74">
        <v>12251.6</v>
      </c>
    </row>
    <row r="69" spans="2:24" hidden="1" outlineLevel="1" x14ac:dyDescent="0.25">
      <c r="C69" s="15"/>
      <c r="D69" s="15"/>
      <c r="E69" s="24"/>
      <c r="F69" s="24"/>
      <c r="G69" s="24"/>
      <c r="H69" s="24"/>
      <c r="I69" s="24"/>
      <c r="J69" s="24"/>
      <c r="K69" s="24"/>
      <c r="L69" s="24"/>
      <c r="M69" s="24"/>
      <c r="N69" s="24"/>
      <c r="O69" s="24"/>
      <c r="P69" s="24"/>
      <c r="Q69" s="24"/>
      <c r="R69" s="24"/>
      <c r="S69" s="24"/>
      <c r="T69" s="24"/>
      <c r="U69" s="24"/>
      <c r="V69" s="24"/>
      <c r="W69" s="24"/>
      <c r="X69" s="24"/>
    </row>
    <row r="70" spans="2:24" hidden="1" outlineLevel="1" x14ac:dyDescent="0.25">
      <c r="C70" s="15" t="s">
        <v>87</v>
      </c>
      <c r="D70" s="18" t="s">
        <v>88</v>
      </c>
      <c r="E70" s="26">
        <v>0</v>
      </c>
      <c r="F70" s="26">
        <v>0</v>
      </c>
      <c r="G70" s="26">
        <v>0</v>
      </c>
      <c r="H70" s="26">
        <v>0</v>
      </c>
      <c r="I70" s="26">
        <v>0</v>
      </c>
      <c r="J70" s="26">
        <v>0</v>
      </c>
      <c r="K70" s="26">
        <v>0</v>
      </c>
      <c r="L70" s="26">
        <v>0</v>
      </c>
      <c r="M70" s="26">
        <v>0</v>
      </c>
      <c r="N70" s="26">
        <v>0</v>
      </c>
      <c r="O70" s="26">
        <v>0</v>
      </c>
      <c r="P70" s="26">
        <v>0</v>
      </c>
      <c r="Q70" s="26">
        <v>0</v>
      </c>
      <c r="R70" s="26">
        <v>0</v>
      </c>
      <c r="S70" s="26">
        <v>0</v>
      </c>
      <c r="T70" s="26">
        <v>0</v>
      </c>
      <c r="U70" s="26">
        <v>0</v>
      </c>
      <c r="V70" s="26">
        <v>0</v>
      </c>
      <c r="W70" s="26">
        <v>0</v>
      </c>
      <c r="X70" s="26">
        <v>0</v>
      </c>
    </row>
    <row r="71" spans="2:24" collapsed="1" x14ac:dyDescent="0.25">
      <c r="E71" s="25"/>
      <c r="F71" s="25"/>
      <c r="G71" s="25"/>
      <c r="H71" s="25"/>
      <c r="I71" s="25"/>
      <c r="J71" s="25"/>
      <c r="K71" s="25"/>
      <c r="L71" s="25"/>
      <c r="M71" s="25"/>
      <c r="N71" s="25"/>
      <c r="O71" s="25"/>
      <c r="P71" s="25"/>
      <c r="Q71" s="25"/>
      <c r="R71" s="25"/>
      <c r="S71" s="25"/>
      <c r="T71" s="25"/>
      <c r="U71" s="25"/>
      <c r="V71" s="25"/>
      <c r="W71" s="25"/>
      <c r="X71" s="25"/>
    </row>
    <row r="72" spans="2:24" x14ac:dyDescent="0.25">
      <c r="C72" s="1" t="s">
        <v>89</v>
      </c>
      <c r="D72" s="75" t="s">
        <v>90</v>
      </c>
      <c r="E72" s="76">
        <v>23595.9</v>
      </c>
      <c r="F72" s="76">
        <v>24289.9</v>
      </c>
      <c r="G72" s="76">
        <v>24509.8</v>
      </c>
      <c r="H72" s="76">
        <v>25507.3</v>
      </c>
      <c r="I72" s="76">
        <v>27725.4</v>
      </c>
      <c r="J72" s="76">
        <v>27968.5</v>
      </c>
      <c r="K72" s="76">
        <v>27101.7</v>
      </c>
      <c r="L72" s="76">
        <v>31129.4</v>
      </c>
      <c r="M72" s="76">
        <v>30867.7</v>
      </c>
      <c r="N72" s="76">
        <v>28867.1</v>
      </c>
      <c r="O72" s="76">
        <v>29447</v>
      </c>
      <c r="P72" s="76">
        <v>29003.5</v>
      </c>
      <c r="Q72" s="76">
        <v>32731.200000000001</v>
      </c>
      <c r="R72" s="76">
        <v>32373</v>
      </c>
      <c r="S72" s="76">
        <v>31712.6</v>
      </c>
      <c r="T72" s="76">
        <v>30888</v>
      </c>
      <c r="U72" s="76">
        <v>32560.6</v>
      </c>
      <c r="V72" s="76">
        <v>35129.599999999999</v>
      </c>
      <c r="W72" s="76">
        <v>38477.4</v>
      </c>
      <c r="X72" s="76">
        <v>41850</v>
      </c>
    </row>
    <row r="73" spans="2:24" x14ac:dyDescent="0.25">
      <c r="D73" s="102" t="s">
        <v>260</v>
      </c>
      <c r="E73" s="102"/>
      <c r="F73" s="102"/>
      <c r="G73" s="102"/>
      <c r="H73" s="102"/>
      <c r="I73" s="102"/>
      <c r="J73" s="102"/>
      <c r="K73" s="102"/>
      <c r="L73" s="102"/>
    </row>
    <row r="74" spans="2:24" x14ac:dyDescent="0.25">
      <c r="D74" s="103"/>
      <c r="E74" s="103"/>
      <c r="F74" s="103"/>
      <c r="G74" s="103"/>
      <c r="H74" s="103"/>
      <c r="I74" s="103"/>
      <c r="J74" s="103"/>
      <c r="K74" s="103"/>
      <c r="L74" s="103"/>
    </row>
    <row r="75" spans="2:24" x14ac:dyDescent="0.25">
      <c r="D75" s="104" t="s">
        <v>225</v>
      </c>
      <c r="E75" s="104"/>
      <c r="F75" s="104"/>
      <c r="G75" s="104"/>
      <c r="H75" s="104"/>
      <c r="I75" s="104"/>
      <c r="J75" s="104"/>
      <c r="K75" s="104"/>
      <c r="L75" s="104"/>
    </row>
    <row r="76" spans="2:24" x14ac:dyDescent="0.25">
      <c r="D76" s="104"/>
      <c r="E76" s="104"/>
      <c r="F76" s="104"/>
      <c r="G76" s="104"/>
      <c r="H76" s="104"/>
      <c r="I76" s="104"/>
      <c r="J76" s="104"/>
      <c r="K76" s="104"/>
      <c r="L76" s="104"/>
    </row>
    <row r="77" spans="2:24" x14ac:dyDescent="0.25">
      <c r="D77" s="62"/>
      <c r="E77" s="62"/>
      <c r="F77" s="62"/>
      <c r="G77" s="62"/>
      <c r="H77" s="62"/>
      <c r="I77" s="62"/>
      <c r="J77" s="62"/>
      <c r="K77" s="62"/>
      <c r="L77" s="62"/>
      <c r="M77" s="62"/>
      <c r="N77" s="62"/>
      <c r="O77" s="62"/>
      <c r="P77" s="62"/>
      <c r="Q77" s="62"/>
      <c r="R77" s="62"/>
      <c r="S77" s="62"/>
      <c r="T77" s="62"/>
      <c r="U77" s="62"/>
      <c r="V77" s="62"/>
      <c r="W77" s="62"/>
      <c r="X77" s="62"/>
    </row>
    <row r="78" spans="2:24" x14ac:dyDescent="0.25">
      <c r="E78" s="19">
        <f t="shared" ref="E78:L78" si="0">+E72-E44</f>
        <v>0</v>
      </c>
      <c r="F78" s="19">
        <f t="shared" si="0"/>
        <v>0</v>
      </c>
      <c r="G78" s="19">
        <f t="shared" si="0"/>
        <v>0</v>
      </c>
      <c r="H78" s="19">
        <f t="shared" si="0"/>
        <v>0</v>
      </c>
      <c r="I78" s="19">
        <f t="shared" si="0"/>
        <v>0</v>
      </c>
      <c r="J78" s="19">
        <f t="shared" si="0"/>
        <v>0</v>
      </c>
      <c r="K78" s="19">
        <f t="shared" si="0"/>
        <v>0</v>
      </c>
      <c r="L78" s="19">
        <f t="shared" si="0"/>
        <v>0</v>
      </c>
      <c r="M78" s="19">
        <f t="shared" ref="M78:N78" si="1">+M72-M44</f>
        <v>0</v>
      </c>
      <c r="N78" s="19">
        <f t="shared" si="1"/>
        <v>0</v>
      </c>
      <c r="O78" s="19">
        <f t="shared" ref="O78:P78" si="2">+O72-O44</f>
        <v>0</v>
      </c>
      <c r="P78" s="19">
        <f t="shared" si="2"/>
        <v>0</v>
      </c>
      <c r="Q78" s="19">
        <f t="shared" ref="Q78:R78" si="3">+Q72-Q44</f>
        <v>0</v>
      </c>
      <c r="R78" s="19">
        <f t="shared" si="3"/>
        <v>0</v>
      </c>
      <c r="S78" s="19">
        <f t="shared" ref="S78:T78" si="4">+S72-S44</f>
        <v>0</v>
      </c>
      <c r="T78" s="19">
        <f t="shared" si="4"/>
        <v>0</v>
      </c>
      <c r="U78" s="19">
        <f t="shared" ref="U78:V78" si="5">+U72-U44</f>
        <v>0</v>
      </c>
      <c r="V78" s="19">
        <f t="shared" si="5"/>
        <v>0</v>
      </c>
      <c r="W78" s="19">
        <f t="shared" ref="W78:X78" si="6">+W72-W44</f>
        <v>0</v>
      </c>
      <c r="X78" s="19">
        <f t="shared" si="6"/>
        <v>0</v>
      </c>
    </row>
    <row r="79" spans="2:24" x14ac:dyDescent="0.25">
      <c r="E79" s="54"/>
      <c r="F79" s="54"/>
      <c r="G79" s="54"/>
      <c r="H79" s="54"/>
      <c r="I79" s="54"/>
      <c r="J79" s="54"/>
      <c r="K79" s="54"/>
      <c r="L79" s="54"/>
      <c r="M79" s="54"/>
      <c r="N79" s="54"/>
      <c r="O79" s="54"/>
      <c r="P79" s="54"/>
      <c r="Q79" s="54"/>
      <c r="R79" s="54"/>
      <c r="S79" s="54"/>
      <c r="T79" s="54"/>
      <c r="U79" s="54"/>
      <c r="V79" s="54"/>
      <c r="W79" s="54"/>
      <c r="X79" s="54"/>
    </row>
    <row r="80" spans="2:24" x14ac:dyDescent="0.25">
      <c r="E80" s="20"/>
      <c r="F80" s="20"/>
      <c r="G80" s="20"/>
      <c r="H80" s="20"/>
      <c r="I80" s="20"/>
      <c r="J80" s="20"/>
      <c r="K80" s="20"/>
      <c r="L80" s="20"/>
      <c r="M80" s="20"/>
      <c r="N80" s="20"/>
      <c r="O80" s="20"/>
      <c r="P80" s="20"/>
      <c r="Q80" s="20"/>
      <c r="R80" s="20"/>
      <c r="S80" s="20"/>
      <c r="T80" s="20"/>
      <c r="U80" s="20"/>
      <c r="V80" s="20"/>
      <c r="W80" s="20"/>
      <c r="X80" s="20"/>
    </row>
    <row r="81" spans="5:24" x14ac:dyDescent="0.25">
      <c r="E81" s="54"/>
      <c r="F81" s="54"/>
      <c r="G81" s="54"/>
      <c r="H81" s="54"/>
      <c r="I81" s="54"/>
      <c r="J81" s="54"/>
      <c r="K81" s="54"/>
      <c r="L81" s="54"/>
      <c r="M81" s="54"/>
      <c r="N81" s="54"/>
      <c r="O81" s="54"/>
      <c r="P81" s="54"/>
      <c r="Q81" s="54"/>
      <c r="R81" s="20"/>
      <c r="S81" s="20"/>
      <c r="T81" s="20"/>
      <c r="U81" s="20"/>
      <c r="V81" s="20"/>
      <c r="W81" s="20"/>
      <c r="X81" s="20"/>
    </row>
    <row r="82" spans="5:24" x14ac:dyDescent="0.25">
      <c r="E82" s="54"/>
      <c r="F82" s="54"/>
      <c r="G82" s="54"/>
      <c r="H82" s="54"/>
      <c r="I82" s="54"/>
      <c r="J82" s="54"/>
      <c r="K82" s="54"/>
      <c r="L82" s="54"/>
      <c r="M82" s="54"/>
      <c r="N82" s="54"/>
      <c r="O82" s="54"/>
      <c r="P82" s="54"/>
      <c r="Q82" s="54"/>
      <c r="R82" s="21"/>
      <c r="S82" s="21"/>
      <c r="T82" s="21"/>
      <c r="U82" s="21"/>
      <c r="V82" s="21"/>
      <c r="W82" s="21"/>
      <c r="X82" s="21"/>
    </row>
    <row r="83" spans="5:24" x14ac:dyDescent="0.25">
      <c r="E83" s="54"/>
      <c r="F83" s="54"/>
      <c r="G83" s="54"/>
      <c r="H83" s="54"/>
      <c r="I83" s="54"/>
      <c r="J83" s="54"/>
      <c r="K83" s="54"/>
      <c r="L83" s="54"/>
      <c r="M83" s="54"/>
      <c r="N83" s="54"/>
      <c r="O83" s="54"/>
      <c r="P83" s="54"/>
      <c r="Q83" s="54"/>
      <c r="R83" s="21"/>
      <c r="S83" s="21"/>
      <c r="T83" s="21"/>
      <c r="U83" s="21"/>
      <c r="V83" s="21"/>
      <c r="W83" s="21"/>
      <c r="X83" s="21"/>
    </row>
    <row r="84" spans="5:24" x14ac:dyDescent="0.25">
      <c r="E84" s="54"/>
      <c r="F84" s="54"/>
      <c r="G84" s="54"/>
      <c r="H84" s="54"/>
      <c r="I84" s="54"/>
      <c r="J84" s="54"/>
      <c r="K84" s="54"/>
      <c r="L84" s="54"/>
      <c r="M84" s="54"/>
      <c r="N84" s="54"/>
      <c r="O84" s="54"/>
      <c r="P84" s="54"/>
      <c r="Q84" s="54"/>
      <c r="R84" s="21"/>
      <c r="S84" s="21"/>
      <c r="T84" s="21"/>
      <c r="U84" s="21"/>
      <c r="V84" s="21"/>
      <c r="W84" s="21"/>
      <c r="X84" s="21"/>
    </row>
    <row r="85" spans="5:24" x14ac:dyDescent="0.25">
      <c r="E85" s="54"/>
      <c r="F85" s="54"/>
      <c r="G85" s="54"/>
      <c r="H85" s="54"/>
      <c r="I85" s="54"/>
      <c r="J85" s="54"/>
      <c r="K85" s="54"/>
      <c r="L85" s="54"/>
      <c r="M85" s="54"/>
      <c r="N85" s="54"/>
      <c r="O85" s="54"/>
      <c r="P85" s="54"/>
      <c r="Q85" s="54"/>
      <c r="R85" s="21"/>
      <c r="S85" s="21"/>
      <c r="T85" s="21"/>
      <c r="U85" s="21"/>
      <c r="V85" s="21"/>
      <c r="W85" s="21"/>
      <c r="X85" s="21"/>
    </row>
    <row r="86" spans="5:24" x14ac:dyDescent="0.25">
      <c r="E86" s="54"/>
      <c r="F86" s="54"/>
      <c r="G86" s="54"/>
      <c r="H86" s="54"/>
      <c r="I86" s="54"/>
      <c r="J86" s="54"/>
      <c r="K86" s="54"/>
      <c r="L86" s="54"/>
      <c r="M86" s="54"/>
      <c r="N86" s="54"/>
      <c r="O86" s="54"/>
      <c r="P86" s="54"/>
      <c r="Q86" s="54"/>
      <c r="R86" s="22"/>
      <c r="S86" s="22"/>
      <c r="T86" s="22"/>
      <c r="U86" s="22"/>
      <c r="V86" s="22"/>
      <c r="W86" s="22"/>
      <c r="X86" s="22"/>
    </row>
    <row r="87" spans="5:24" x14ac:dyDescent="0.25">
      <c r="E87" s="54"/>
      <c r="F87" s="54"/>
      <c r="G87" s="54"/>
      <c r="H87" s="54"/>
      <c r="I87" s="54"/>
      <c r="J87" s="54"/>
      <c r="K87" s="54"/>
      <c r="L87" s="54"/>
      <c r="M87" s="54"/>
      <c r="N87" s="54"/>
      <c r="O87" s="54"/>
      <c r="P87" s="54"/>
      <c r="Q87" s="54"/>
      <c r="R87" s="21"/>
      <c r="S87" s="21"/>
      <c r="T87" s="21"/>
      <c r="U87" s="21"/>
      <c r="V87" s="21"/>
      <c r="W87" s="21"/>
      <c r="X87" s="21"/>
    </row>
    <row r="88" spans="5:24" x14ac:dyDescent="0.25">
      <c r="E88" s="54"/>
      <c r="F88" s="54"/>
      <c r="G88" s="54"/>
      <c r="H88" s="54"/>
      <c r="I88" s="54"/>
      <c r="J88" s="54"/>
      <c r="K88" s="54"/>
      <c r="L88" s="54"/>
      <c r="M88" s="54"/>
      <c r="N88" s="54"/>
      <c r="O88" s="54"/>
      <c r="P88" s="54"/>
      <c r="Q88" s="54"/>
      <c r="R88" s="21"/>
      <c r="S88" s="21"/>
      <c r="T88" s="21"/>
      <c r="U88" s="21"/>
      <c r="V88" s="21"/>
      <c r="W88" s="21"/>
      <c r="X88" s="21"/>
    </row>
    <row r="89" spans="5:24" x14ac:dyDescent="0.25">
      <c r="E89" s="54"/>
      <c r="F89" s="54"/>
      <c r="G89" s="54"/>
      <c r="H89" s="54"/>
      <c r="I89" s="54"/>
      <c r="J89" s="54"/>
      <c r="K89" s="54"/>
      <c r="L89" s="54"/>
      <c r="M89" s="54"/>
      <c r="N89" s="54"/>
      <c r="O89" s="54"/>
      <c r="P89" s="54"/>
      <c r="Q89" s="54"/>
      <c r="R89" s="21"/>
      <c r="S89" s="21"/>
      <c r="T89" s="21"/>
      <c r="U89" s="21"/>
      <c r="V89" s="21"/>
      <c r="W89" s="21"/>
      <c r="X89" s="21"/>
    </row>
    <row r="90" spans="5:24" x14ac:dyDescent="0.25">
      <c r="E90" s="54"/>
      <c r="F90" s="54"/>
      <c r="G90" s="54"/>
      <c r="H90" s="54"/>
      <c r="I90" s="54"/>
      <c r="J90" s="54"/>
      <c r="K90" s="54"/>
      <c r="L90" s="54"/>
      <c r="M90" s="54"/>
      <c r="N90" s="54"/>
      <c r="O90" s="54"/>
      <c r="P90" s="54"/>
      <c r="Q90" s="54"/>
      <c r="R90" s="21"/>
      <c r="S90" s="21"/>
      <c r="T90" s="21"/>
      <c r="U90" s="21"/>
      <c r="V90" s="21"/>
      <c r="W90" s="21"/>
      <c r="X90" s="21"/>
    </row>
    <row r="91" spans="5:24" x14ac:dyDescent="0.25">
      <c r="E91" s="54"/>
      <c r="F91" s="54"/>
      <c r="G91" s="54"/>
      <c r="H91" s="54"/>
      <c r="I91" s="54"/>
      <c r="J91" s="54"/>
      <c r="K91" s="54"/>
      <c r="L91" s="54"/>
      <c r="M91" s="54"/>
      <c r="N91" s="54"/>
      <c r="O91" s="54"/>
      <c r="P91" s="54"/>
      <c r="Q91" s="54"/>
      <c r="R91" s="20"/>
      <c r="S91" s="20"/>
      <c r="T91" s="20"/>
      <c r="U91" s="20"/>
      <c r="V91" s="20"/>
      <c r="W91" s="20"/>
      <c r="X91" s="20"/>
    </row>
    <row r="92" spans="5:24" x14ac:dyDescent="0.25">
      <c r="E92" s="54"/>
      <c r="F92" s="54"/>
      <c r="G92" s="54"/>
      <c r="H92" s="54"/>
      <c r="I92" s="54"/>
      <c r="J92" s="54"/>
      <c r="K92" s="54"/>
      <c r="L92" s="54"/>
      <c r="M92" s="54"/>
      <c r="N92" s="54"/>
      <c r="O92" s="54"/>
      <c r="P92" s="54"/>
      <c r="Q92" s="54"/>
      <c r="R92" s="20"/>
      <c r="S92" s="20"/>
      <c r="T92" s="20"/>
      <c r="U92" s="20"/>
      <c r="V92" s="20"/>
      <c r="W92" s="20"/>
      <c r="X92" s="20"/>
    </row>
    <row r="93" spans="5:24" x14ac:dyDescent="0.25">
      <c r="E93" s="54"/>
      <c r="F93" s="54"/>
      <c r="G93" s="54"/>
      <c r="H93" s="54"/>
      <c r="I93" s="54"/>
      <c r="J93" s="54"/>
      <c r="K93" s="54"/>
      <c r="L93" s="54"/>
      <c r="M93" s="54"/>
      <c r="N93" s="54"/>
      <c r="O93" s="54"/>
      <c r="P93" s="54"/>
      <c r="Q93" s="54"/>
      <c r="R93" s="20"/>
      <c r="S93" s="20"/>
      <c r="T93" s="20"/>
      <c r="U93" s="20"/>
      <c r="V93" s="20"/>
      <c r="W93" s="20"/>
      <c r="X93" s="20"/>
    </row>
    <row r="94" spans="5:24" x14ac:dyDescent="0.25">
      <c r="E94" s="54"/>
      <c r="F94" s="54"/>
      <c r="G94" s="54"/>
      <c r="H94" s="54"/>
      <c r="I94" s="54"/>
      <c r="J94" s="54"/>
      <c r="K94" s="54"/>
      <c r="L94" s="54"/>
      <c r="M94" s="54"/>
      <c r="N94" s="54"/>
      <c r="O94" s="54"/>
      <c r="P94" s="54"/>
      <c r="Q94" s="54"/>
    </row>
    <row r="95" spans="5:24" x14ac:dyDescent="0.25">
      <c r="E95" s="54"/>
      <c r="F95" s="54"/>
      <c r="G95" s="54"/>
      <c r="H95" s="54"/>
      <c r="I95" s="54"/>
      <c r="J95" s="54"/>
      <c r="K95" s="54"/>
      <c r="L95" s="54"/>
      <c r="M95" s="54"/>
      <c r="N95" s="54"/>
      <c r="O95" s="54"/>
      <c r="P95" s="54"/>
      <c r="Q95" s="54"/>
      <c r="R95" s="23"/>
      <c r="S95" s="23"/>
      <c r="T95" s="23"/>
      <c r="U95" s="23"/>
      <c r="V95" s="23"/>
      <c r="W95" s="23"/>
      <c r="X95" s="23"/>
    </row>
    <row r="96" spans="5:24" x14ac:dyDescent="0.25">
      <c r="E96" s="54"/>
      <c r="F96" s="54"/>
      <c r="G96" s="54"/>
      <c r="H96" s="54"/>
      <c r="I96" s="54"/>
      <c r="J96" s="54"/>
      <c r="K96" s="54"/>
      <c r="L96" s="54"/>
      <c r="M96" s="54"/>
      <c r="N96" s="54"/>
      <c r="O96" s="54"/>
      <c r="P96" s="54"/>
      <c r="Q96" s="54"/>
    </row>
    <row r="97" spans="5:17" x14ac:dyDescent="0.25">
      <c r="E97" s="54"/>
      <c r="F97" s="54"/>
      <c r="G97" s="54"/>
      <c r="H97" s="54"/>
      <c r="I97" s="54"/>
      <c r="J97" s="54"/>
      <c r="K97" s="54"/>
      <c r="L97" s="54"/>
      <c r="M97" s="54"/>
      <c r="N97" s="54"/>
      <c r="O97" s="54"/>
      <c r="P97" s="54"/>
      <c r="Q97" s="54"/>
    </row>
    <row r="98" spans="5:17" x14ac:dyDescent="0.25">
      <c r="E98" s="54"/>
      <c r="F98" s="54"/>
      <c r="G98" s="54"/>
      <c r="H98" s="54"/>
      <c r="I98" s="54"/>
      <c r="J98" s="54"/>
      <c r="K98" s="54"/>
      <c r="L98" s="54"/>
      <c r="M98" s="54"/>
      <c r="N98" s="54"/>
      <c r="O98" s="54"/>
      <c r="P98" s="54"/>
      <c r="Q98" s="54"/>
    </row>
    <row r="99" spans="5:17" x14ac:dyDescent="0.25">
      <c r="E99" s="54"/>
      <c r="F99" s="54"/>
      <c r="G99" s="54"/>
      <c r="H99" s="54"/>
      <c r="I99" s="54"/>
      <c r="J99" s="54"/>
      <c r="K99" s="54"/>
      <c r="L99" s="54"/>
      <c r="M99" s="54"/>
      <c r="N99" s="54"/>
      <c r="O99" s="54"/>
      <c r="P99" s="54"/>
      <c r="Q99" s="54"/>
    </row>
    <row r="100" spans="5:17" x14ac:dyDescent="0.25">
      <c r="E100" s="54"/>
      <c r="F100" s="54"/>
      <c r="G100" s="54"/>
      <c r="H100" s="54"/>
      <c r="I100" s="54"/>
      <c r="J100" s="54"/>
      <c r="K100" s="54"/>
      <c r="L100" s="54"/>
      <c r="M100" s="54"/>
      <c r="N100" s="54"/>
      <c r="O100" s="54"/>
      <c r="P100" s="54"/>
      <c r="Q100" s="54"/>
    </row>
    <row r="101" spans="5:17" x14ac:dyDescent="0.25">
      <c r="E101" s="54"/>
      <c r="F101" s="54"/>
      <c r="G101" s="54"/>
      <c r="H101" s="54"/>
      <c r="I101" s="54"/>
      <c r="J101" s="54"/>
      <c r="K101" s="54"/>
      <c r="L101" s="54"/>
      <c r="M101" s="54"/>
      <c r="N101" s="54"/>
      <c r="O101" s="54"/>
      <c r="P101" s="54"/>
      <c r="Q101" s="54"/>
    </row>
    <row r="102" spans="5:17" x14ac:dyDescent="0.25">
      <c r="E102" s="54"/>
      <c r="F102" s="54"/>
      <c r="G102" s="54"/>
      <c r="H102" s="54"/>
      <c r="I102" s="54"/>
      <c r="J102" s="54"/>
      <c r="K102" s="54"/>
      <c r="L102" s="54"/>
      <c r="M102" s="54"/>
      <c r="N102" s="54"/>
      <c r="O102" s="54"/>
      <c r="P102" s="54"/>
      <c r="Q102" s="54"/>
    </row>
    <row r="103" spans="5:17" x14ac:dyDescent="0.25">
      <c r="E103" s="54"/>
      <c r="F103" s="54"/>
      <c r="G103" s="54"/>
      <c r="H103" s="54"/>
      <c r="I103" s="54"/>
      <c r="J103" s="54"/>
      <c r="K103" s="54"/>
      <c r="L103" s="54"/>
      <c r="M103" s="54"/>
      <c r="N103" s="54"/>
      <c r="O103" s="54"/>
      <c r="P103" s="54"/>
      <c r="Q103" s="54"/>
    </row>
    <row r="104" spans="5:17" x14ac:dyDescent="0.25">
      <c r="E104" s="54"/>
      <c r="F104" s="54"/>
      <c r="G104" s="54"/>
      <c r="H104" s="54"/>
      <c r="I104" s="54"/>
      <c r="J104" s="54"/>
      <c r="K104" s="54"/>
      <c r="L104" s="54"/>
      <c r="M104" s="54"/>
      <c r="N104" s="54"/>
      <c r="O104" s="54"/>
      <c r="P104" s="54"/>
      <c r="Q104" s="54"/>
    </row>
    <row r="105" spans="5:17" x14ac:dyDescent="0.25">
      <c r="E105" s="54"/>
      <c r="F105" s="54"/>
      <c r="G105" s="54"/>
      <c r="H105" s="54"/>
      <c r="I105" s="54"/>
      <c r="J105" s="54"/>
      <c r="K105" s="54"/>
      <c r="L105" s="54"/>
      <c r="M105" s="54"/>
      <c r="N105" s="54"/>
      <c r="O105" s="54"/>
      <c r="P105" s="54"/>
      <c r="Q105" s="54"/>
    </row>
    <row r="106" spans="5:17" x14ac:dyDescent="0.25">
      <c r="E106" s="54"/>
      <c r="F106" s="54"/>
      <c r="G106" s="54"/>
      <c r="H106" s="54"/>
      <c r="I106" s="54"/>
      <c r="J106" s="54"/>
      <c r="K106" s="54"/>
      <c r="L106" s="54"/>
      <c r="M106" s="54"/>
      <c r="N106" s="54"/>
      <c r="O106" s="54"/>
      <c r="P106" s="54"/>
      <c r="Q106" s="54"/>
    </row>
    <row r="107" spans="5:17" x14ac:dyDescent="0.25">
      <c r="E107" s="54"/>
      <c r="F107" s="54"/>
      <c r="G107" s="54"/>
      <c r="H107" s="54"/>
      <c r="I107" s="54"/>
      <c r="J107" s="54"/>
      <c r="K107" s="54"/>
      <c r="L107" s="54"/>
      <c r="M107" s="54"/>
      <c r="N107" s="54"/>
      <c r="O107" s="54"/>
      <c r="P107" s="54"/>
      <c r="Q107" s="54"/>
    </row>
    <row r="108" spans="5:17" x14ac:dyDescent="0.25">
      <c r="E108" s="54"/>
      <c r="F108" s="54"/>
      <c r="G108" s="54"/>
      <c r="H108" s="54"/>
      <c r="I108" s="54"/>
      <c r="J108" s="54"/>
      <c r="K108" s="54"/>
      <c r="L108" s="54"/>
      <c r="M108" s="54"/>
      <c r="N108" s="54"/>
      <c r="O108" s="54"/>
      <c r="P108" s="54"/>
      <c r="Q108" s="54"/>
    </row>
    <row r="109" spans="5:17" x14ac:dyDescent="0.25">
      <c r="E109" s="54"/>
      <c r="F109" s="54"/>
      <c r="G109" s="54"/>
      <c r="H109" s="54"/>
      <c r="I109" s="54"/>
      <c r="J109" s="54"/>
      <c r="K109" s="54"/>
      <c r="L109" s="54"/>
      <c r="M109" s="54"/>
      <c r="N109" s="54"/>
      <c r="O109" s="54"/>
      <c r="P109" s="54"/>
      <c r="Q109" s="54"/>
    </row>
    <row r="110" spans="5:17" x14ac:dyDescent="0.25">
      <c r="E110" s="54"/>
      <c r="F110" s="54"/>
      <c r="G110" s="54"/>
      <c r="H110" s="54"/>
      <c r="I110" s="54"/>
      <c r="J110" s="54"/>
      <c r="K110" s="54"/>
      <c r="L110" s="54"/>
      <c r="M110" s="54"/>
      <c r="N110" s="54"/>
      <c r="O110" s="54"/>
      <c r="P110" s="54"/>
      <c r="Q110" s="54"/>
    </row>
    <row r="111" spans="5:17" x14ac:dyDescent="0.25">
      <c r="E111" s="54"/>
      <c r="F111" s="54"/>
      <c r="G111" s="54"/>
      <c r="H111" s="54"/>
      <c r="I111" s="54"/>
      <c r="J111" s="54"/>
      <c r="K111" s="54"/>
      <c r="L111" s="54"/>
      <c r="M111" s="54"/>
      <c r="N111" s="54"/>
      <c r="O111" s="54"/>
      <c r="P111" s="54"/>
      <c r="Q111" s="54"/>
    </row>
    <row r="112" spans="5:17" x14ac:dyDescent="0.25">
      <c r="E112" s="54"/>
      <c r="F112" s="54"/>
      <c r="G112" s="54"/>
      <c r="H112" s="54"/>
      <c r="I112" s="54"/>
      <c r="J112" s="54"/>
      <c r="K112" s="54"/>
      <c r="L112" s="54"/>
      <c r="M112" s="54"/>
      <c r="N112" s="54"/>
      <c r="O112" s="54"/>
      <c r="P112" s="54"/>
      <c r="Q112" s="54"/>
    </row>
    <row r="113" spans="5:17" x14ac:dyDescent="0.25">
      <c r="E113" s="54"/>
      <c r="F113" s="54"/>
      <c r="G113" s="54"/>
      <c r="H113" s="54"/>
      <c r="I113" s="54"/>
      <c r="J113" s="54"/>
      <c r="K113" s="54"/>
      <c r="L113" s="54"/>
      <c r="M113" s="54"/>
      <c r="N113" s="54"/>
      <c r="O113" s="54"/>
      <c r="P113" s="54"/>
      <c r="Q113" s="54"/>
    </row>
    <row r="114" spans="5:17" x14ac:dyDescent="0.25">
      <c r="E114" s="54"/>
      <c r="F114" s="54"/>
      <c r="G114" s="54"/>
      <c r="H114" s="54"/>
      <c r="I114" s="54"/>
      <c r="J114" s="54"/>
      <c r="K114" s="54"/>
      <c r="L114" s="54"/>
      <c r="M114" s="54"/>
      <c r="N114" s="54"/>
      <c r="O114" s="54"/>
      <c r="P114" s="54"/>
      <c r="Q114" s="54"/>
    </row>
    <row r="115" spans="5:17" x14ac:dyDescent="0.25">
      <c r="E115" s="54"/>
      <c r="F115" s="54"/>
      <c r="G115" s="54"/>
      <c r="H115" s="54"/>
      <c r="I115" s="54"/>
      <c r="J115" s="54"/>
      <c r="K115" s="54"/>
      <c r="L115" s="54"/>
      <c r="M115" s="54"/>
      <c r="N115" s="54"/>
      <c r="O115" s="54"/>
      <c r="P115" s="54"/>
      <c r="Q115" s="54"/>
    </row>
    <row r="116" spans="5:17" x14ac:dyDescent="0.25">
      <c r="E116" s="54"/>
      <c r="F116" s="54"/>
      <c r="G116" s="54"/>
      <c r="H116" s="54"/>
      <c r="I116" s="54"/>
      <c r="J116" s="54"/>
      <c r="K116" s="54"/>
      <c r="L116" s="54"/>
      <c r="M116" s="54"/>
      <c r="N116" s="54"/>
      <c r="O116" s="54"/>
      <c r="P116" s="54"/>
      <c r="Q116" s="54"/>
    </row>
    <row r="117" spans="5:17" x14ac:dyDescent="0.25">
      <c r="E117" s="54"/>
      <c r="F117" s="54"/>
      <c r="G117" s="54"/>
      <c r="H117" s="54"/>
      <c r="I117" s="54"/>
      <c r="J117" s="54"/>
      <c r="K117" s="54"/>
      <c r="L117" s="54"/>
      <c r="M117" s="54"/>
      <c r="N117" s="54"/>
      <c r="O117" s="54"/>
      <c r="P117" s="54"/>
      <c r="Q117" s="54"/>
    </row>
    <row r="118" spans="5:17" x14ac:dyDescent="0.25">
      <c r="E118" s="54"/>
      <c r="F118" s="54"/>
      <c r="G118" s="54"/>
      <c r="H118" s="54"/>
      <c r="I118" s="54"/>
      <c r="J118" s="54"/>
      <c r="K118" s="54"/>
      <c r="L118" s="54"/>
      <c r="M118" s="54"/>
      <c r="N118" s="54"/>
      <c r="O118" s="54"/>
      <c r="P118" s="54"/>
      <c r="Q118" s="54"/>
    </row>
    <row r="119" spans="5:17" x14ac:dyDescent="0.25">
      <c r="E119" s="54"/>
      <c r="F119" s="54"/>
      <c r="G119" s="54"/>
      <c r="H119" s="54"/>
      <c r="I119" s="54"/>
      <c r="J119" s="54"/>
      <c r="K119" s="54"/>
      <c r="L119" s="54"/>
      <c r="M119" s="54"/>
      <c r="N119" s="54"/>
      <c r="O119" s="54"/>
      <c r="P119" s="54"/>
      <c r="Q119" s="54"/>
    </row>
    <row r="120" spans="5:17" x14ac:dyDescent="0.25">
      <c r="E120" s="54"/>
      <c r="F120" s="54"/>
      <c r="G120" s="54"/>
      <c r="H120" s="54"/>
      <c r="I120" s="54"/>
      <c r="J120" s="54"/>
      <c r="K120" s="54"/>
      <c r="L120" s="54"/>
      <c r="M120" s="54"/>
      <c r="N120" s="54"/>
      <c r="O120" s="54"/>
      <c r="P120" s="54"/>
      <c r="Q120" s="54"/>
    </row>
    <row r="121" spans="5:17" x14ac:dyDescent="0.25">
      <c r="E121" s="54"/>
      <c r="F121" s="54"/>
      <c r="G121" s="54"/>
      <c r="H121" s="54"/>
      <c r="I121" s="54"/>
      <c r="J121" s="54"/>
      <c r="K121" s="54"/>
      <c r="L121" s="54"/>
      <c r="M121" s="54"/>
      <c r="N121" s="54"/>
      <c r="O121" s="54"/>
      <c r="P121" s="54"/>
      <c r="Q121" s="54"/>
    </row>
    <row r="122" spans="5:17" x14ac:dyDescent="0.25">
      <c r="E122" s="54"/>
      <c r="F122" s="54"/>
      <c r="G122" s="54"/>
      <c r="H122" s="54"/>
      <c r="I122" s="54"/>
      <c r="J122" s="54"/>
      <c r="K122" s="54"/>
      <c r="L122" s="54"/>
      <c r="M122" s="54"/>
      <c r="N122" s="54"/>
      <c r="O122" s="54"/>
      <c r="P122" s="54"/>
      <c r="Q122" s="54"/>
    </row>
    <row r="123" spans="5:17" x14ac:dyDescent="0.25">
      <c r="E123" s="54"/>
      <c r="F123" s="54"/>
      <c r="G123" s="54"/>
      <c r="H123" s="54"/>
      <c r="I123" s="54"/>
      <c r="J123" s="54"/>
      <c r="K123" s="54"/>
      <c r="L123" s="54"/>
      <c r="M123" s="54"/>
      <c r="N123" s="54"/>
      <c r="O123" s="54"/>
      <c r="P123" s="54"/>
      <c r="Q123" s="54"/>
    </row>
    <row r="124" spans="5:17" x14ac:dyDescent="0.25">
      <c r="E124" s="54"/>
      <c r="F124" s="54"/>
      <c r="G124" s="54"/>
      <c r="H124" s="54"/>
      <c r="I124" s="54"/>
      <c r="J124" s="54"/>
      <c r="K124" s="54"/>
      <c r="L124" s="54"/>
      <c r="M124" s="54"/>
      <c r="N124" s="54"/>
      <c r="O124" s="54"/>
      <c r="P124" s="54"/>
      <c r="Q124" s="54"/>
    </row>
    <row r="125" spans="5:17" x14ac:dyDescent="0.25">
      <c r="E125" s="54"/>
      <c r="F125" s="54"/>
      <c r="G125" s="54"/>
      <c r="H125" s="54"/>
      <c r="I125" s="54"/>
      <c r="J125" s="54"/>
      <c r="K125" s="54"/>
      <c r="L125" s="54"/>
      <c r="M125" s="54"/>
      <c r="N125" s="54"/>
      <c r="O125" s="54"/>
      <c r="P125" s="54"/>
      <c r="Q125" s="54"/>
    </row>
    <row r="126" spans="5:17" x14ac:dyDescent="0.25">
      <c r="E126" s="54"/>
      <c r="F126" s="54"/>
      <c r="G126" s="54"/>
      <c r="H126" s="54"/>
      <c r="I126" s="54"/>
      <c r="J126" s="54"/>
      <c r="K126" s="54"/>
      <c r="L126" s="54"/>
      <c r="M126" s="54"/>
      <c r="N126" s="54"/>
      <c r="O126" s="54"/>
      <c r="P126" s="54"/>
      <c r="Q126" s="54"/>
    </row>
    <row r="127" spans="5:17" x14ac:dyDescent="0.25">
      <c r="E127" s="54"/>
      <c r="F127" s="54"/>
      <c r="G127" s="54"/>
      <c r="H127" s="54"/>
      <c r="I127" s="54"/>
      <c r="J127" s="54"/>
      <c r="K127" s="54"/>
      <c r="L127" s="54"/>
      <c r="M127" s="54"/>
      <c r="N127" s="54"/>
      <c r="O127" s="54"/>
      <c r="P127" s="54"/>
      <c r="Q127" s="54"/>
    </row>
    <row r="128" spans="5:17" x14ac:dyDescent="0.25">
      <c r="E128" s="54"/>
      <c r="F128" s="54"/>
      <c r="G128" s="54"/>
      <c r="H128" s="54"/>
      <c r="I128" s="54"/>
      <c r="J128" s="54"/>
      <c r="K128" s="54"/>
      <c r="L128" s="54"/>
      <c r="M128" s="54"/>
      <c r="N128" s="54"/>
      <c r="O128" s="54"/>
      <c r="P128" s="54"/>
      <c r="Q128" s="54"/>
    </row>
    <row r="129" spans="5:17" x14ac:dyDescent="0.25">
      <c r="E129" s="54"/>
      <c r="F129" s="54"/>
      <c r="G129" s="54"/>
      <c r="H129" s="54"/>
      <c r="I129" s="54"/>
      <c r="J129" s="54"/>
      <c r="K129" s="54"/>
      <c r="L129" s="54"/>
      <c r="M129" s="54"/>
      <c r="N129" s="54"/>
      <c r="O129" s="54"/>
      <c r="P129" s="54"/>
      <c r="Q129" s="54"/>
    </row>
    <row r="130" spans="5:17" x14ac:dyDescent="0.25">
      <c r="E130" s="54"/>
      <c r="F130" s="54"/>
      <c r="G130" s="54"/>
      <c r="H130" s="54"/>
      <c r="I130" s="54"/>
      <c r="J130" s="54"/>
      <c r="K130" s="54"/>
      <c r="L130" s="54"/>
      <c r="M130" s="54"/>
      <c r="N130" s="54"/>
      <c r="O130" s="54"/>
      <c r="P130" s="54"/>
    </row>
    <row r="131" spans="5:17" x14ac:dyDescent="0.25">
      <c r="E131" s="54"/>
      <c r="F131" s="54"/>
      <c r="G131" s="54"/>
      <c r="H131" s="54"/>
      <c r="I131" s="54"/>
      <c r="J131" s="54"/>
      <c r="K131" s="54"/>
      <c r="L131" s="54"/>
      <c r="M131" s="54"/>
      <c r="N131" s="54"/>
      <c r="O131" s="54"/>
      <c r="P131" s="54"/>
    </row>
    <row r="132" spans="5:17" x14ac:dyDescent="0.25">
      <c r="E132" s="54"/>
      <c r="F132" s="54"/>
      <c r="G132" s="54"/>
      <c r="H132" s="54"/>
      <c r="I132" s="54"/>
      <c r="J132" s="54"/>
      <c r="K132" s="54"/>
      <c r="L132" s="54"/>
      <c r="M132" s="54"/>
      <c r="N132" s="54"/>
      <c r="O132" s="54"/>
      <c r="P132" s="54"/>
    </row>
    <row r="133" spans="5:17" x14ac:dyDescent="0.25">
      <c r="E133" s="54"/>
      <c r="F133" s="54"/>
      <c r="G133" s="54"/>
      <c r="H133" s="54"/>
      <c r="I133" s="54"/>
      <c r="J133" s="54"/>
      <c r="K133" s="54"/>
      <c r="L133" s="54"/>
      <c r="M133" s="54"/>
      <c r="N133" s="54"/>
      <c r="O133" s="54"/>
      <c r="P133" s="54"/>
    </row>
    <row r="134" spans="5:17" x14ac:dyDescent="0.25">
      <c r="E134" s="54"/>
      <c r="F134" s="54"/>
      <c r="G134" s="54"/>
      <c r="H134" s="54"/>
      <c r="I134" s="54"/>
      <c r="J134" s="54"/>
      <c r="K134" s="54"/>
      <c r="L134" s="54"/>
      <c r="M134" s="54"/>
      <c r="N134" s="54"/>
      <c r="O134" s="54"/>
      <c r="P134" s="54"/>
    </row>
    <row r="135" spans="5:17" x14ac:dyDescent="0.25">
      <c r="E135" s="54"/>
      <c r="F135" s="54"/>
      <c r="G135" s="54"/>
      <c r="H135" s="54"/>
      <c r="I135" s="54"/>
      <c r="J135" s="54"/>
      <c r="K135" s="54"/>
      <c r="L135" s="54"/>
      <c r="M135" s="54"/>
      <c r="N135" s="54"/>
      <c r="O135" s="54"/>
      <c r="P135" s="54"/>
    </row>
    <row r="136" spans="5:17" x14ac:dyDescent="0.25">
      <c r="E136" s="54"/>
      <c r="F136" s="54"/>
      <c r="G136" s="54"/>
      <c r="H136" s="54"/>
      <c r="I136" s="54"/>
      <c r="J136" s="54"/>
      <c r="K136" s="54"/>
      <c r="L136" s="54"/>
      <c r="M136" s="54"/>
      <c r="N136" s="54"/>
      <c r="O136" s="54"/>
      <c r="P136" s="54"/>
    </row>
    <row r="137" spans="5:17" x14ac:dyDescent="0.25">
      <c r="E137" s="54"/>
      <c r="F137" s="54"/>
      <c r="G137" s="54"/>
      <c r="H137" s="54"/>
      <c r="I137" s="54"/>
      <c r="J137" s="54"/>
      <c r="K137" s="54"/>
      <c r="L137" s="54"/>
      <c r="M137" s="54"/>
      <c r="N137" s="54"/>
      <c r="O137" s="54"/>
      <c r="P137" s="54"/>
    </row>
    <row r="138" spans="5:17" x14ac:dyDescent="0.25">
      <c r="E138" s="54"/>
      <c r="F138" s="54"/>
      <c r="G138" s="54"/>
      <c r="H138" s="54"/>
      <c r="I138" s="54"/>
      <c r="J138" s="54"/>
      <c r="K138" s="54"/>
      <c r="L138" s="54"/>
      <c r="M138" s="54"/>
      <c r="N138" s="54"/>
      <c r="O138" s="54"/>
      <c r="P138" s="54"/>
    </row>
    <row r="139" spans="5:17" x14ac:dyDescent="0.25">
      <c r="E139" s="54"/>
      <c r="F139" s="54"/>
      <c r="G139" s="54"/>
      <c r="H139" s="54"/>
      <c r="I139" s="54"/>
      <c r="J139" s="54"/>
      <c r="K139" s="54"/>
      <c r="L139" s="54"/>
      <c r="M139" s="54"/>
      <c r="N139" s="54"/>
      <c r="O139" s="54"/>
      <c r="P139" s="54"/>
    </row>
    <row r="140" spans="5:17" x14ac:dyDescent="0.25">
      <c r="E140" s="54"/>
      <c r="F140" s="54"/>
      <c r="G140" s="54"/>
      <c r="H140" s="54"/>
      <c r="I140" s="54"/>
      <c r="J140" s="54"/>
      <c r="K140" s="54"/>
      <c r="L140" s="54"/>
      <c r="M140" s="54"/>
      <c r="N140" s="54"/>
      <c r="O140" s="54"/>
      <c r="P140" s="54"/>
    </row>
    <row r="141" spans="5:17" x14ac:dyDescent="0.25">
      <c r="E141" s="54"/>
      <c r="F141" s="54"/>
      <c r="G141" s="54"/>
      <c r="H141" s="54"/>
      <c r="I141" s="54"/>
      <c r="J141" s="54"/>
      <c r="K141" s="54"/>
      <c r="L141" s="54"/>
      <c r="M141" s="54"/>
      <c r="N141" s="54"/>
      <c r="O141" s="54"/>
      <c r="P141" s="54"/>
    </row>
    <row r="142" spans="5:17" x14ac:dyDescent="0.25">
      <c r="E142" s="54"/>
      <c r="F142" s="54"/>
      <c r="G142" s="54"/>
      <c r="H142" s="54"/>
      <c r="I142" s="54"/>
      <c r="J142" s="54"/>
      <c r="K142" s="54"/>
      <c r="L142" s="54"/>
      <c r="M142" s="54"/>
      <c r="N142" s="54"/>
      <c r="O142" s="54"/>
      <c r="P142" s="54"/>
    </row>
    <row r="143" spans="5:17" x14ac:dyDescent="0.25">
      <c r="E143" s="54"/>
      <c r="F143" s="54"/>
      <c r="G143" s="54"/>
      <c r="H143" s="54"/>
      <c r="I143" s="54"/>
      <c r="J143" s="54"/>
      <c r="K143" s="54"/>
      <c r="L143" s="54"/>
      <c r="M143" s="54"/>
      <c r="N143" s="54"/>
      <c r="O143" s="54"/>
      <c r="P143" s="54"/>
    </row>
    <row r="144" spans="5:17" x14ac:dyDescent="0.25">
      <c r="E144" s="54"/>
      <c r="F144" s="54"/>
      <c r="G144" s="54"/>
      <c r="H144" s="54"/>
      <c r="I144" s="54"/>
      <c r="J144" s="54"/>
      <c r="K144" s="54"/>
      <c r="L144" s="54"/>
      <c r="M144" s="54"/>
      <c r="N144" s="54"/>
      <c r="O144" s="54"/>
      <c r="P144" s="54"/>
    </row>
    <row r="145" spans="5:16" x14ac:dyDescent="0.25">
      <c r="E145" s="54"/>
      <c r="F145" s="54"/>
      <c r="G145" s="54"/>
      <c r="H145" s="54"/>
      <c r="I145" s="54"/>
      <c r="J145" s="54"/>
      <c r="K145" s="54"/>
      <c r="L145" s="54"/>
      <c r="M145" s="54"/>
      <c r="N145" s="54"/>
      <c r="O145" s="54"/>
      <c r="P145" s="54"/>
    </row>
    <row r="146" spans="5:16" x14ac:dyDescent="0.25">
      <c r="E146" s="54"/>
      <c r="F146" s="54"/>
      <c r="G146" s="54"/>
      <c r="H146" s="54"/>
      <c r="I146" s="54"/>
      <c r="J146" s="54"/>
      <c r="K146" s="54"/>
      <c r="L146" s="54"/>
      <c r="M146" s="54"/>
      <c r="N146" s="54"/>
      <c r="O146" s="54"/>
      <c r="P146" s="54"/>
    </row>
    <row r="147" spans="5:16" x14ac:dyDescent="0.25">
      <c r="E147" s="54"/>
      <c r="F147" s="54"/>
      <c r="G147" s="54"/>
      <c r="H147" s="54"/>
      <c r="I147" s="54"/>
      <c r="J147" s="54"/>
      <c r="K147" s="54"/>
      <c r="L147" s="54"/>
      <c r="M147" s="54"/>
      <c r="N147" s="54"/>
      <c r="O147" s="54"/>
      <c r="P147" s="54"/>
    </row>
    <row r="148" spans="5:16" x14ac:dyDescent="0.25">
      <c r="E148" s="54"/>
      <c r="F148" s="54"/>
      <c r="G148" s="54"/>
      <c r="H148" s="54"/>
      <c r="I148" s="54"/>
      <c r="J148" s="54"/>
      <c r="K148" s="54"/>
      <c r="L148" s="54"/>
      <c r="M148" s="54"/>
      <c r="N148" s="54"/>
      <c r="O148" s="54"/>
      <c r="P148" s="54"/>
    </row>
    <row r="149" spans="5:16" x14ac:dyDescent="0.25">
      <c r="E149" s="54"/>
      <c r="F149" s="54"/>
      <c r="G149" s="54"/>
      <c r="H149" s="54"/>
      <c r="I149" s="54"/>
      <c r="J149" s="54"/>
      <c r="K149" s="54"/>
      <c r="L149" s="54"/>
      <c r="M149" s="54"/>
      <c r="N149" s="54"/>
      <c r="O149" s="54"/>
      <c r="P149" s="54"/>
    </row>
    <row r="150" spans="5:16" x14ac:dyDescent="0.25">
      <c r="E150" s="54"/>
      <c r="F150" s="54"/>
      <c r="G150" s="54"/>
      <c r="H150" s="54"/>
      <c r="I150" s="54"/>
      <c r="J150" s="54"/>
      <c r="K150" s="54"/>
      <c r="L150" s="54"/>
      <c r="M150" s="54"/>
      <c r="N150" s="54"/>
      <c r="O150" s="54"/>
      <c r="P150" s="54"/>
    </row>
    <row r="151" spans="5:16" x14ac:dyDescent="0.25">
      <c r="E151" s="54"/>
      <c r="F151" s="54"/>
      <c r="G151" s="54"/>
      <c r="H151" s="54"/>
      <c r="I151" s="54"/>
      <c r="J151" s="54"/>
      <c r="K151" s="54"/>
      <c r="L151" s="54"/>
      <c r="M151" s="54"/>
      <c r="N151" s="54"/>
      <c r="O151" s="54"/>
      <c r="P151" s="54"/>
    </row>
    <row r="152" spans="5:16" x14ac:dyDescent="0.25">
      <c r="E152" s="54"/>
      <c r="F152" s="54"/>
      <c r="G152" s="54"/>
      <c r="H152" s="54"/>
      <c r="I152" s="54"/>
      <c r="J152" s="54"/>
      <c r="K152" s="54"/>
      <c r="L152" s="54"/>
      <c r="M152" s="54"/>
      <c r="N152" s="54"/>
      <c r="O152" s="54"/>
      <c r="P152" s="54"/>
    </row>
    <row r="153" spans="5:16" x14ac:dyDescent="0.25">
      <c r="E153" s="54"/>
      <c r="F153" s="54"/>
      <c r="G153" s="54"/>
      <c r="H153" s="54"/>
      <c r="I153" s="54"/>
      <c r="J153" s="54"/>
      <c r="K153" s="54"/>
      <c r="L153" s="54"/>
      <c r="M153" s="54"/>
      <c r="N153" s="54"/>
      <c r="O153" s="54"/>
      <c r="P153" s="54"/>
    </row>
    <row r="154" spans="5:16" x14ac:dyDescent="0.25">
      <c r="E154" s="54"/>
      <c r="F154" s="54"/>
      <c r="G154" s="54"/>
      <c r="H154" s="54"/>
      <c r="I154" s="54"/>
      <c r="J154" s="54"/>
      <c r="K154" s="54"/>
      <c r="L154" s="54"/>
      <c r="M154" s="54"/>
      <c r="N154" s="54"/>
      <c r="O154" s="54"/>
      <c r="P154" s="54"/>
    </row>
    <row r="155" spans="5:16" x14ac:dyDescent="0.25">
      <c r="E155" s="54"/>
      <c r="F155" s="54"/>
      <c r="G155" s="54"/>
      <c r="H155" s="54"/>
      <c r="I155" s="54"/>
      <c r="J155" s="54"/>
      <c r="K155" s="54"/>
      <c r="L155" s="54"/>
      <c r="M155" s="54"/>
      <c r="N155" s="54"/>
      <c r="O155" s="54"/>
      <c r="P155" s="54"/>
    </row>
    <row r="156" spans="5:16" x14ac:dyDescent="0.25">
      <c r="E156" s="54"/>
      <c r="F156" s="54"/>
      <c r="G156" s="54"/>
      <c r="H156" s="54"/>
      <c r="I156" s="54"/>
      <c r="J156" s="54"/>
      <c r="K156" s="54"/>
      <c r="L156" s="54"/>
      <c r="M156" s="54"/>
      <c r="N156" s="54"/>
      <c r="O156" s="54"/>
      <c r="P156" s="54"/>
    </row>
    <row r="157" spans="5:16" x14ac:dyDescent="0.25">
      <c r="E157" s="54"/>
      <c r="F157" s="54"/>
      <c r="G157" s="54"/>
      <c r="H157" s="54"/>
      <c r="I157" s="54"/>
      <c r="J157" s="54"/>
      <c r="K157" s="54"/>
      <c r="L157" s="54"/>
      <c r="M157" s="54"/>
      <c r="N157" s="54"/>
      <c r="O157" s="54"/>
      <c r="P157" s="54"/>
    </row>
    <row r="158" spans="5:16" x14ac:dyDescent="0.25">
      <c r="E158" s="54"/>
      <c r="F158" s="54"/>
      <c r="G158" s="54"/>
      <c r="H158" s="54"/>
      <c r="I158" s="54"/>
      <c r="J158" s="54"/>
      <c r="K158" s="54"/>
      <c r="L158" s="54"/>
      <c r="M158" s="54"/>
      <c r="N158" s="54"/>
      <c r="O158" s="54"/>
      <c r="P158" s="54"/>
    </row>
    <row r="159" spans="5:16" x14ac:dyDescent="0.25">
      <c r="E159" s="54"/>
      <c r="F159" s="54"/>
      <c r="G159" s="54"/>
      <c r="H159" s="54"/>
      <c r="I159" s="54"/>
      <c r="J159" s="54"/>
      <c r="K159" s="54"/>
      <c r="L159" s="54"/>
      <c r="M159" s="54"/>
      <c r="N159" s="54"/>
      <c r="O159" s="54"/>
      <c r="P159" s="54"/>
    </row>
    <row r="160" spans="5:16" x14ac:dyDescent="0.25">
      <c r="E160" s="54"/>
      <c r="F160" s="54"/>
      <c r="G160" s="54"/>
      <c r="H160" s="54"/>
      <c r="I160" s="54"/>
      <c r="J160" s="54"/>
      <c r="K160" s="54"/>
      <c r="L160" s="54"/>
      <c r="M160" s="54"/>
      <c r="N160" s="54"/>
      <c r="O160" s="54"/>
      <c r="P160" s="54"/>
    </row>
    <row r="161" spans="5:16" x14ac:dyDescent="0.25">
      <c r="E161" s="54"/>
      <c r="F161" s="54"/>
      <c r="G161" s="54"/>
      <c r="H161" s="54"/>
      <c r="I161" s="54"/>
      <c r="J161" s="54"/>
      <c r="K161" s="54"/>
      <c r="L161" s="54"/>
      <c r="M161" s="54"/>
      <c r="N161" s="54"/>
      <c r="O161" s="54"/>
      <c r="P161" s="54"/>
    </row>
    <row r="162" spans="5:16" x14ac:dyDescent="0.25">
      <c r="E162" s="54"/>
      <c r="F162" s="54"/>
      <c r="G162" s="54"/>
      <c r="H162" s="54"/>
      <c r="I162" s="54"/>
      <c r="J162" s="54"/>
      <c r="K162" s="54"/>
      <c r="L162" s="54"/>
      <c r="M162" s="54"/>
      <c r="N162" s="54"/>
      <c r="O162" s="54"/>
      <c r="P162" s="54"/>
    </row>
    <row r="163" spans="5:16" x14ac:dyDescent="0.25">
      <c r="E163" s="54"/>
      <c r="F163" s="54"/>
      <c r="G163" s="54"/>
      <c r="H163" s="54"/>
      <c r="I163" s="54"/>
      <c r="J163" s="54"/>
      <c r="K163" s="54"/>
      <c r="L163" s="54"/>
      <c r="M163" s="54"/>
      <c r="N163" s="54"/>
      <c r="O163" s="54"/>
      <c r="P163" s="54"/>
    </row>
    <row r="164" spans="5:16" x14ac:dyDescent="0.25">
      <c r="E164" s="54"/>
      <c r="F164" s="54"/>
      <c r="G164" s="54"/>
      <c r="H164" s="54"/>
      <c r="I164" s="54"/>
      <c r="J164" s="54"/>
      <c r="K164" s="54"/>
      <c r="L164" s="54"/>
      <c r="M164" s="54"/>
      <c r="N164" s="54"/>
      <c r="O164" s="54"/>
      <c r="P164" s="54"/>
    </row>
    <row r="165" spans="5:16" x14ac:dyDescent="0.25">
      <c r="E165" s="54"/>
      <c r="F165" s="54"/>
      <c r="G165" s="54"/>
      <c r="H165" s="54"/>
      <c r="I165" s="54"/>
      <c r="J165" s="54"/>
      <c r="K165" s="54"/>
      <c r="L165" s="54"/>
      <c r="M165" s="54"/>
      <c r="N165" s="54"/>
      <c r="O165" s="54"/>
      <c r="P165" s="54"/>
    </row>
    <row r="166" spans="5:16" x14ac:dyDescent="0.25">
      <c r="E166" s="54"/>
      <c r="F166" s="54"/>
      <c r="G166" s="54"/>
      <c r="H166" s="54"/>
      <c r="I166" s="54"/>
      <c r="J166" s="54"/>
      <c r="K166" s="54"/>
      <c r="L166" s="54"/>
      <c r="M166" s="54"/>
      <c r="N166" s="54"/>
      <c r="O166" s="54"/>
      <c r="P166" s="54"/>
    </row>
    <row r="167" spans="5:16" x14ac:dyDescent="0.25">
      <c r="E167" s="54"/>
      <c r="F167" s="54"/>
      <c r="G167" s="54"/>
      <c r="H167" s="54"/>
      <c r="I167" s="54"/>
      <c r="J167" s="54"/>
      <c r="K167" s="54"/>
      <c r="L167" s="54"/>
      <c r="M167" s="54"/>
      <c r="N167" s="54"/>
      <c r="O167" s="54"/>
      <c r="P167" s="54"/>
    </row>
    <row r="168" spans="5:16" x14ac:dyDescent="0.25">
      <c r="E168" s="54"/>
      <c r="F168" s="54"/>
      <c r="G168" s="54"/>
      <c r="H168" s="54"/>
      <c r="I168" s="54"/>
      <c r="J168" s="54"/>
      <c r="K168" s="54"/>
      <c r="L168" s="54"/>
      <c r="M168" s="54"/>
      <c r="N168" s="54"/>
      <c r="O168" s="54"/>
      <c r="P168" s="54"/>
    </row>
    <row r="169" spans="5:16" x14ac:dyDescent="0.25">
      <c r="E169" s="54"/>
      <c r="F169" s="54"/>
      <c r="G169" s="54"/>
      <c r="H169" s="54"/>
      <c r="I169" s="54"/>
      <c r="J169" s="54"/>
      <c r="K169" s="54"/>
      <c r="L169" s="54"/>
      <c r="M169" s="54"/>
      <c r="N169" s="54"/>
      <c r="O169" s="54"/>
      <c r="P169" s="54"/>
    </row>
    <row r="170" spans="5:16" x14ac:dyDescent="0.25">
      <c r="E170" s="54"/>
      <c r="F170" s="54"/>
      <c r="G170" s="54"/>
      <c r="H170" s="54"/>
      <c r="I170" s="54"/>
      <c r="J170" s="54"/>
      <c r="K170" s="54"/>
      <c r="L170" s="54"/>
      <c r="M170" s="54"/>
      <c r="N170" s="54"/>
      <c r="O170" s="54"/>
      <c r="P170" s="54"/>
    </row>
    <row r="171" spans="5:16" x14ac:dyDescent="0.25">
      <c r="E171" s="54"/>
      <c r="F171" s="54"/>
      <c r="G171" s="54"/>
      <c r="H171" s="54"/>
      <c r="I171" s="54"/>
      <c r="J171" s="54"/>
      <c r="K171" s="54"/>
      <c r="L171" s="54"/>
      <c r="M171" s="54"/>
      <c r="N171" s="54"/>
      <c r="O171" s="54"/>
      <c r="P171" s="54"/>
    </row>
    <row r="172" spans="5:16" x14ac:dyDescent="0.25">
      <c r="E172" s="54"/>
      <c r="F172" s="54"/>
      <c r="G172" s="54"/>
      <c r="H172" s="54"/>
      <c r="I172" s="54"/>
      <c r="J172" s="54"/>
      <c r="K172" s="54"/>
      <c r="L172" s="54"/>
      <c r="M172" s="54"/>
      <c r="N172" s="54"/>
      <c r="O172" s="54"/>
      <c r="P172" s="54"/>
    </row>
    <row r="173" spans="5:16" x14ac:dyDescent="0.25">
      <c r="E173" s="54"/>
      <c r="F173" s="54"/>
      <c r="G173" s="54"/>
      <c r="H173" s="54"/>
      <c r="I173" s="54"/>
      <c r="J173" s="54"/>
      <c r="K173" s="54"/>
      <c r="L173" s="54"/>
      <c r="M173" s="54"/>
      <c r="N173" s="54"/>
      <c r="O173" s="54"/>
      <c r="P173" s="54"/>
    </row>
    <row r="174" spans="5:16" x14ac:dyDescent="0.25">
      <c r="E174" s="54"/>
      <c r="F174" s="54"/>
      <c r="G174" s="54"/>
      <c r="H174" s="54"/>
      <c r="I174" s="54"/>
      <c r="J174" s="54"/>
      <c r="K174" s="54"/>
      <c r="L174" s="54"/>
      <c r="M174" s="54"/>
      <c r="N174" s="54"/>
      <c r="O174" s="54"/>
      <c r="P174" s="54"/>
    </row>
    <row r="175" spans="5:16" x14ac:dyDescent="0.25">
      <c r="E175" s="54"/>
      <c r="F175" s="54"/>
      <c r="G175" s="54"/>
      <c r="H175" s="54"/>
      <c r="I175" s="54"/>
      <c r="J175" s="54"/>
      <c r="K175" s="54"/>
      <c r="L175" s="54"/>
      <c r="M175" s="54"/>
      <c r="N175" s="54"/>
      <c r="O175" s="54"/>
      <c r="P175" s="54"/>
    </row>
    <row r="176" spans="5:16" x14ac:dyDescent="0.25">
      <c r="E176" s="54"/>
      <c r="F176" s="54"/>
      <c r="G176" s="54"/>
      <c r="H176" s="54"/>
      <c r="I176" s="54"/>
      <c r="J176" s="54"/>
      <c r="K176" s="54"/>
      <c r="L176" s="54"/>
      <c r="M176" s="54"/>
      <c r="N176" s="54"/>
      <c r="O176" s="54"/>
      <c r="P176" s="54"/>
    </row>
    <row r="177" spans="5:16" x14ac:dyDescent="0.25">
      <c r="E177" s="54"/>
      <c r="F177" s="54"/>
      <c r="G177" s="54"/>
      <c r="H177" s="54"/>
      <c r="I177" s="54"/>
      <c r="J177" s="54"/>
      <c r="K177" s="54"/>
      <c r="L177" s="54"/>
      <c r="M177" s="54"/>
      <c r="N177" s="54"/>
      <c r="O177" s="54"/>
      <c r="P177" s="54"/>
    </row>
    <row r="178" spans="5:16" x14ac:dyDescent="0.25">
      <c r="E178" s="54"/>
      <c r="F178" s="54"/>
      <c r="G178" s="54"/>
      <c r="H178" s="54"/>
      <c r="I178" s="54"/>
      <c r="J178" s="54"/>
      <c r="K178" s="54"/>
      <c r="L178" s="54"/>
      <c r="M178" s="54"/>
      <c r="N178" s="54"/>
      <c r="O178" s="54"/>
      <c r="P178" s="54"/>
    </row>
    <row r="179" spans="5:16" x14ac:dyDescent="0.25">
      <c r="E179" s="54"/>
      <c r="F179" s="54"/>
      <c r="G179" s="54"/>
      <c r="H179" s="54"/>
      <c r="I179" s="54"/>
      <c r="J179" s="54"/>
      <c r="K179" s="54"/>
      <c r="L179" s="54"/>
      <c r="M179" s="54"/>
      <c r="N179" s="54"/>
      <c r="O179" s="54"/>
      <c r="P179" s="54"/>
    </row>
    <row r="180" spans="5:16" x14ac:dyDescent="0.25">
      <c r="E180" s="54"/>
      <c r="F180" s="54"/>
      <c r="G180" s="54"/>
      <c r="H180" s="54"/>
      <c r="I180" s="54"/>
      <c r="J180" s="54"/>
      <c r="K180" s="54"/>
      <c r="L180" s="54"/>
      <c r="M180" s="54"/>
      <c r="N180" s="54"/>
      <c r="O180" s="54"/>
      <c r="P180" s="54"/>
    </row>
    <row r="181" spans="5:16" x14ac:dyDescent="0.25">
      <c r="E181" s="54"/>
      <c r="F181" s="54"/>
      <c r="G181" s="54"/>
      <c r="H181" s="54"/>
      <c r="I181" s="54"/>
      <c r="J181" s="54"/>
      <c r="K181" s="54"/>
      <c r="L181" s="54"/>
      <c r="M181" s="54"/>
      <c r="N181" s="54"/>
      <c r="O181" s="54"/>
      <c r="P181" s="54"/>
    </row>
    <row r="182" spans="5:16" x14ac:dyDescent="0.25">
      <c r="E182" s="54"/>
      <c r="F182" s="54"/>
      <c r="G182" s="54"/>
      <c r="H182" s="54"/>
      <c r="I182" s="54"/>
      <c r="J182" s="54"/>
      <c r="K182" s="54"/>
      <c r="L182" s="54"/>
      <c r="M182" s="54"/>
      <c r="N182" s="54"/>
      <c r="O182" s="54"/>
      <c r="P182" s="54"/>
    </row>
    <row r="183" spans="5:16" x14ac:dyDescent="0.25">
      <c r="E183" s="54"/>
      <c r="F183" s="54"/>
      <c r="G183" s="54"/>
      <c r="H183" s="54"/>
      <c r="I183" s="54"/>
      <c r="J183" s="54"/>
      <c r="K183" s="54"/>
      <c r="L183" s="54"/>
      <c r="M183" s="54"/>
      <c r="N183" s="54"/>
      <c r="O183" s="54"/>
      <c r="P183" s="54"/>
    </row>
    <row r="184" spans="5:16" x14ac:dyDescent="0.25">
      <c r="E184" s="54"/>
      <c r="F184" s="54"/>
      <c r="G184" s="54"/>
      <c r="H184" s="54"/>
      <c r="I184" s="54"/>
      <c r="J184" s="54"/>
      <c r="K184" s="54"/>
      <c r="L184" s="54"/>
      <c r="M184" s="54"/>
      <c r="N184" s="54"/>
      <c r="O184" s="54"/>
      <c r="P184" s="54"/>
    </row>
    <row r="185" spans="5:16" x14ac:dyDescent="0.25">
      <c r="E185" s="54"/>
      <c r="F185" s="54"/>
      <c r="G185" s="54"/>
      <c r="H185" s="54"/>
      <c r="I185" s="54"/>
      <c r="J185" s="54"/>
      <c r="K185" s="54"/>
      <c r="L185" s="54"/>
      <c r="M185" s="54"/>
      <c r="N185" s="54"/>
      <c r="O185" s="54"/>
      <c r="P185" s="54"/>
    </row>
    <row r="186" spans="5:16" x14ac:dyDescent="0.25">
      <c r="E186" s="54"/>
      <c r="F186" s="54"/>
      <c r="G186" s="54"/>
      <c r="H186" s="54"/>
      <c r="I186" s="54"/>
      <c r="J186" s="54"/>
      <c r="K186" s="54"/>
      <c r="L186" s="54"/>
      <c r="M186" s="54"/>
      <c r="N186" s="54"/>
      <c r="O186" s="54"/>
      <c r="P186" s="54"/>
    </row>
    <row r="187" spans="5:16" x14ac:dyDescent="0.25">
      <c r="E187" s="54"/>
      <c r="F187" s="54"/>
      <c r="G187" s="54"/>
      <c r="H187" s="54"/>
      <c r="I187" s="54"/>
      <c r="J187" s="54"/>
      <c r="K187" s="54"/>
      <c r="L187" s="54"/>
      <c r="M187" s="54"/>
      <c r="N187" s="54"/>
      <c r="O187" s="54"/>
      <c r="P187" s="54"/>
    </row>
    <row r="188" spans="5:16" x14ac:dyDescent="0.25">
      <c r="E188" s="54"/>
      <c r="F188" s="54"/>
      <c r="G188" s="54"/>
      <c r="H188" s="54"/>
      <c r="I188" s="54"/>
      <c r="J188" s="54"/>
      <c r="K188" s="54"/>
      <c r="L188" s="54"/>
      <c r="M188" s="54"/>
      <c r="N188" s="54"/>
      <c r="O188" s="54"/>
    </row>
    <row r="189" spans="5:16" x14ac:dyDescent="0.25">
      <c r="E189" s="54"/>
      <c r="F189" s="54"/>
      <c r="G189" s="54"/>
      <c r="H189" s="54"/>
      <c r="I189" s="54"/>
      <c r="J189" s="54"/>
      <c r="K189" s="54"/>
      <c r="L189" s="54"/>
      <c r="M189" s="54"/>
      <c r="N189" s="54"/>
      <c r="O189" s="54"/>
    </row>
  </sheetData>
  <mergeCells count="2">
    <mergeCell ref="D73:L74"/>
    <mergeCell ref="D75:L76"/>
  </mergeCells>
  <phoneticPr fontId="15" type="noConversion"/>
  <pageMargins left="0.7" right="0.7" top="0.75" bottom="0.75" header="0.3" footer="0.3"/>
  <pageSetup paperSize="9" orientation="landscape" r:id="rId1"/>
  <rowBreaks count="1" manualBreakCount="1">
    <brk id="46"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146"/>
  <sheetViews>
    <sheetView topLeftCell="B16" zoomScale="70" zoomScaleNormal="70" workbookViewId="0">
      <selection activeCell="U59" sqref="U59:U60"/>
    </sheetView>
  </sheetViews>
  <sheetFormatPr defaultColWidth="9.140625" defaultRowHeight="12.75" outlineLevelRow="2" outlineLevelCol="1" x14ac:dyDescent="0.2"/>
  <cols>
    <col min="1" max="1" width="9.140625" style="1" hidden="1" customWidth="1" outlineLevel="1"/>
    <col min="2" max="2" width="53.5703125" style="1" customWidth="1" collapsed="1"/>
    <col min="3" max="22" width="11.7109375" style="1" customWidth="1"/>
    <col min="23" max="16384" width="9.140625" style="1"/>
  </cols>
  <sheetData>
    <row r="1" spans="1:22" hidden="1" outlineLevel="1" x14ac:dyDescent="0.2">
      <c r="A1" s="1" t="s">
        <v>141</v>
      </c>
      <c r="B1" s="2" t="s">
        <v>1</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row>
    <row r="2" spans="1:22" hidden="1" outlineLevel="1" x14ac:dyDescent="0.2">
      <c r="B2" s="2" t="s">
        <v>4</v>
      </c>
      <c r="C2" s="5">
        <v>2017</v>
      </c>
      <c r="D2" s="5">
        <v>2017</v>
      </c>
      <c r="E2" s="5">
        <v>2017</v>
      </c>
      <c r="F2" s="5">
        <v>2017</v>
      </c>
      <c r="G2" s="5">
        <v>2018</v>
      </c>
      <c r="H2" s="5">
        <v>2018</v>
      </c>
      <c r="I2" s="5">
        <v>2018</v>
      </c>
      <c r="J2" s="5">
        <v>2018</v>
      </c>
      <c r="K2" s="5">
        <v>2019</v>
      </c>
      <c r="L2" s="5">
        <v>2019</v>
      </c>
      <c r="M2" s="5">
        <v>2019</v>
      </c>
      <c r="N2" s="5">
        <v>2019</v>
      </c>
      <c r="O2" s="5">
        <v>2020</v>
      </c>
      <c r="P2" s="5">
        <v>2020</v>
      </c>
      <c r="Q2" s="5">
        <v>2020</v>
      </c>
      <c r="R2" s="5">
        <v>2020</v>
      </c>
      <c r="S2" s="5">
        <v>2021</v>
      </c>
      <c r="T2" s="5">
        <v>2021</v>
      </c>
      <c r="U2" s="5">
        <v>2021</v>
      </c>
      <c r="V2" s="5">
        <v>2021</v>
      </c>
    </row>
    <row r="3" spans="1:22" hidden="1" outlineLevel="1" x14ac:dyDescent="0.2">
      <c r="B3" s="2" t="s">
        <v>6</v>
      </c>
      <c r="C3" s="1" t="s">
        <v>142</v>
      </c>
      <c r="D3" s="1" t="s">
        <v>143</v>
      </c>
      <c r="E3" s="1" t="s">
        <v>145</v>
      </c>
      <c r="F3" s="1" t="s">
        <v>96</v>
      </c>
      <c r="G3" s="1" t="s">
        <v>142</v>
      </c>
      <c r="H3" s="1" t="s">
        <v>143</v>
      </c>
      <c r="I3" s="1" t="s">
        <v>145</v>
      </c>
      <c r="J3" s="1" t="s">
        <v>96</v>
      </c>
      <c r="K3" s="1" t="s">
        <v>142</v>
      </c>
      <c r="L3" s="1" t="s">
        <v>143</v>
      </c>
      <c r="M3" s="1" t="s">
        <v>145</v>
      </c>
      <c r="N3" s="1" t="s">
        <v>96</v>
      </c>
      <c r="O3" s="1" t="s">
        <v>142</v>
      </c>
      <c r="P3" s="1" t="s">
        <v>143</v>
      </c>
      <c r="Q3" s="1" t="s">
        <v>145</v>
      </c>
      <c r="R3" s="1" t="s">
        <v>96</v>
      </c>
      <c r="S3" s="1" t="s">
        <v>142</v>
      </c>
      <c r="T3" s="1" t="s">
        <v>143</v>
      </c>
      <c r="U3" s="1" t="s">
        <v>145</v>
      </c>
      <c r="V3" s="1" t="s">
        <v>96</v>
      </c>
    </row>
    <row r="4" spans="1:22" hidden="1" outlineLevel="1" x14ac:dyDescent="0.2">
      <c r="B4" s="2"/>
      <c r="C4" s="1" t="s">
        <v>165</v>
      </c>
      <c r="D4" s="1" t="s">
        <v>166</v>
      </c>
      <c r="E4" s="1" t="s">
        <v>167</v>
      </c>
      <c r="F4" s="1" t="s">
        <v>168</v>
      </c>
      <c r="G4" s="1" t="s">
        <v>165</v>
      </c>
      <c r="H4" s="1" t="s">
        <v>166</v>
      </c>
      <c r="I4" s="1" t="s">
        <v>167</v>
      </c>
      <c r="J4" s="1" t="s">
        <v>168</v>
      </c>
      <c r="K4" s="1" t="s">
        <v>165</v>
      </c>
      <c r="L4" s="1" t="s">
        <v>166</v>
      </c>
      <c r="M4" s="1" t="s">
        <v>167</v>
      </c>
      <c r="N4" s="1" t="s">
        <v>168</v>
      </c>
      <c r="O4" s="1" t="str">
        <f t="shared" ref="O4:V4" si="0">K4</f>
        <v>1Q</v>
      </c>
      <c r="P4" s="1" t="str">
        <f t="shared" si="0"/>
        <v>2Q</v>
      </c>
      <c r="Q4" s="1" t="str">
        <f t="shared" si="0"/>
        <v>3Q</v>
      </c>
      <c r="R4" s="1" t="str">
        <f t="shared" si="0"/>
        <v>4Q</v>
      </c>
      <c r="S4" s="1" t="str">
        <f t="shared" si="0"/>
        <v>1Q</v>
      </c>
      <c r="T4" s="1" t="str">
        <f t="shared" si="0"/>
        <v>2Q</v>
      </c>
      <c r="U4" s="1" t="str">
        <f t="shared" si="0"/>
        <v>3Q</v>
      </c>
      <c r="V4" s="1" t="str">
        <f t="shared" si="0"/>
        <v>4Q</v>
      </c>
    </row>
    <row r="5" spans="1:22" hidden="1" outlineLevel="1" x14ac:dyDescent="0.2">
      <c r="B5" s="2" t="s">
        <v>8</v>
      </c>
      <c r="C5" s="4" t="s">
        <v>265</v>
      </c>
      <c r="D5" s="4" t="s">
        <v>265</v>
      </c>
      <c r="E5" s="4" t="s">
        <v>265</v>
      </c>
      <c r="F5" s="4" t="s">
        <v>265</v>
      </c>
      <c r="G5" s="4" t="s">
        <v>265</v>
      </c>
      <c r="H5" s="4" t="s">
        <v>265</v>
      </c>
      <c r="I5" s="4" t="s">
        <v>265</v>
      </c>
      <c r="J5" s="4" t="s">
        <v>265</v>
      </c>
      <c r="K5" s="4" t="s">
        <v>265</v>
      </c>
      <c r="L5" s="4" t="s">
        <v>265</v>
      </c>
      <c r="M5" s="4" t="s">
        <v>265</v>
      </c>
      <c r="N5" s="4" t="s">
        <v>265</v>
      </c>
      <c r="O5" s="4" t="s">
        <v>265</v>
      </c>
      <c r="P5" s="4" t="s">
        <v>265</v>
      </c>
      <c r="Q5" s="4" t="s">
        <v>265</v>
      </c>
      <c r="R5" s="4" t="s">
        <v>265</v>
      </c>
      <c r="S5" s="4" t="s">
        <v>265</v>
      </c>
      <c r="T5" s="4" t="s">
        <v>265</v>
      </c>
      <c r="U5" s="4" t="s">
        <v>265</v>
      </c>
      <c r="V5" s="4" t="s">
        <v>265</v>
      </c>
    </row>
    <row r="6" spans="1:22" hidden="1" outlineLevel="1" x14ac:dyDescent="0.2">
      <c r="B6" s="2" t="s">
        <v>9</v>
      </c>
    </row>
    <row r="7" spans="1:22" hidden="1" outlineLevel="1" x14ac:dyDescent="0.2">
      <c r="B7" s="2" t="s">
        <v>10</v>
      </c>
      <c r="C7" s="1" t="s">
        <v>97</v>
      </c>
      <c r="D7" s="1" t="s">
        <v>97</v>
      </c>
      <c r="E7" s="1" t="s">
        <v>97</v>
      </c>
      <c r="F7" s="1" t="s">
        <v>97</v>
      </c>
      <c r="G7" s="1" t="s">
        <v>97</v>
      </c>
      <c r="H7" s="1" t="s">
        <v>97</v>
      </c>
      <c r="I7" s="1" t="s">
        <v>97</v>
      </c>
      <c r="J7" s="1" t="s">
        <v>97</v>
      </c>
      <c r="K7" s="1" t="s">
        <v>97</v>
      </c>
      <c r="L7" s="1" t="s">
        <v>97</v>
      </c>
      <c r="M7" s="1" t="s">
        <v>97</v>
      </c>
      <c r="N7" s="1" t="s">
        <v>97</v>
      </c>
      <c r="O7" s="1" t="s">
        <v>97</v>
      </c>
      <c r="P7" s="1" t="s">
        <v>97</v>
      </c>
      <c r="Q7" s="1" t="s">
        <v>97</v>
      </c>
      <c r="R7" s="1" t="s">
        <v>97</v>
      </c>
      <c r="S7" s="1" t="s">
        <v>97</v>
      </c>
      <c r="T7" s="1" t="s">
        <v>97</v>
      </c>
      <c r="U7" s="1" t="s">
        <v>97</v>
      </c>
      <c r="V7" s="1" t="s">
        <v>97</v>
      </c>
    </row>
    <row r="8" spans="1:22" hidden="1" outlineLevel="1" x14ac:dyDescent="0.2">
      <c r="B8" s="2" t="s">
        <v>12</v>
      </c>
      <c r="C8" s="1" t="s">
        <v>13</v>
      </c>
      <c r="D8" s="1" t="s">
        <v>13</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c r="V8" s="1" t="s">
        <v>13</v>
      </c>
    </row>
    <row r="9" spans="1:22" hidden="1" outlineLevel="1" x14ac:dyDescent="0.2">
      <c r="B9" s="2" t="s">
        <v>14</v>
      </c>
    </row>
    <row r="10" spans="1:22" hidden="1" outlineLevel="1" x14ac:dyDescent="0.2">
      <c r="B10" s="2" t="s">
        <v>15</v>
      </c>
      <c r="C10" s="1" t="s">
        <v>16</v>
      </c>
      <c r="D10" s="1" t="s">
        <v>16</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c r="V10" s="1" t="s">
        <v>16</v>
      </c>
    </row>
    <row r="11" spans="1:22" hidden="1" outlineLevel="1" x14ac:dyDescent="0.2">
      <c r="B11" s="2" t="s">
        <v>17</v>
      </c>
      <c r="C11" s="1" t="s">
        <v>18</v>
      </c>
      <c r="D11" s="1" t="s">
        <v>18</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c r="V11" s="1" t="s">
        <v>18</v>
      </c>
    </row>
    <row r="12" spans="1:22" hidden="1" outlineLevel="1" x14ac:dyDescent="0.2">
      <c r="B12" s="2" t="s">
        <v>19</v>
      </c>
      <c r="C12" s="1" t="s">
        <v>20</v>
      </c>
      <c r="D12" s="1" t="s">
        <v>20</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c r="V12" s="1" t="s">
        <v>20</v>
      </c>
    </row>
    <row r="13" spans="1:22" hidden="1" outlineLevel="1" x14ac:dyDescent="0.2">
      <c r="B13" s="2" t="s">
        <v>21</v>
      </c>
      <c r="C13" s="1" t="s">
        <v>22</v>
      </c>
      <c r="D13" s="1" t="s">
        <v>22</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c r="V13" s="1" t="s">
        <v>22</v>
      </c>
    </row>
    <row r="14" spans="1:22" hidden="1" outlineLevel="1" x14ac:dyDescent="0.2">
      <c r="B14" s="2" t="s">
        <v>23</v>
      </c>
      <c r="C14" s="28" t="s">
        <v>24</v>
      </c>
      <c r="D14" s="28" t="s">
        <v>24</v>
      </c>
      <c r="E14" s="28" t="s">
        <v>24</v>
      </c>
      <c r="F14" s="28" t="s">
        <v>24</v>
      </c>
      <c r="G14" s="28" t="s">
        <v>24</v>
      </c>
      <c r="H14" s="28" t="s">
        <v>24</v>
      </c>
      <c r="I14" s="28" t="s">
        <v>24</v>
      </c>
      <c r="J14" s="28" t="s">
        <v>24</v>
      </c>
      <c r="K14" s="28" t="s">
        <v>24</v>
      </c>
      <c r="L14" s="28" t="s">
        <v>24</v>
      </c>
      <c r="M14" s="28" t="s">
        <v>24</v>
      </c>
      <c r="N14" s="28" t="s">
        <v>24</v>
      </c>
      <c r="O14" s="28" t="s">
        <v>24</v>
      </c>
      <c r="P14" s="28" t="s">
        <v>24</v>
      </c>
      <c r="Q14" s="28" t="s">
        <v>24</v>
      </c>
      <c r="R14" s="28" t="s">
        <v>24</v>
      </c>
      <c r="S14" s="28" t="s">
        <v>24</v>
      </c>
      <c r="T14" s="28" t="s">
        <v>24</v>
      </c>
      <c r="U14" s="28" t="s">
        <v>24</v>
      </c>
      <c r="V14" s="28" t="s">
        <v>24</v>
      </c>
    </row>
    <row r="15" spans="1:22" hidden="1" outlineLevel="1" x14ac:dyDescent="0.2">
      <c r="B15" s="7" t="s">
        <v>25</v>
      </c>
      <c r="C15" s="29" t="s">
        <v>26</v>
      </c>
      <c r="D15" s="29" t="s">
        <v>26</v>
      </c>
      <c r="E15" s="29" t="s">
        <v>26</v>
      </c>
      <c r="F15" s="29" t="s">
        <v>26</v>
      </c>
      <c r="G15" s="29" t="s">
        <v>26</v>
      </c>
      <c r="H15" s="29" t="s">
        <v>26</v>
      </c>
      <c r="I15" s="29" t="s">
        <v>26</v>
      </c>
      <c r="J15" s="29" t="s">
        <v>26</v>
      </c>
      <c r="K15" s="29" t="s">
        <v>26</v>
      </c>
      <c r="L15" s="29" t="s">
        <v>26</v>
      </c>
      <c r="M15" s="29" t="s">
        <v>26</v>
      </c>
      <c r="N15" s="29" t="s">
        <v>26</v>
      </c>
      <c r="O15" s="29" t="s">
        <v>26</v>
      </c>
      <c r="P15" s="29" t="s">
        <v>26</v>
      </c>
      <c r="Q15" s="29" t="s">
        <v>26</v>
      </c>
      <c r="R15" s="29" t="s">
        <v>26</v>
      </c>
      <c r="S15" s="29" t="s">
        <v>26</v>
      </c>
      <c r="T15" s="29" t="s">
        <v>26</v>
      </c>
      <c r="U15" s="29" t="s">
        <v>26</v>
      </c>
      <c r="V15" s="29" t="s">
        <v>26</v>
      </c>
    </row>
    <row r="16" spans="1:22" collapsed="1" x14ac:dyDescent="0.2"/>
    <row r="18" spans="1:22" x14ac:dyDescent="0.2">
      <c r="B18" s="30" t="s">
        <v>263</v>
      </c>
      <c r="C18" s="15"/>
      <c r="D18" s="15"/>
      <c r="E18" s="15"/>
      <c r="F18" s="15"/>
      <c r="G18" s="15"/>
      <c r="H18" s="15"/>
      <c r="I18" s="15"/>
      <c r="J18" s="15"/>
      <c r="K18" s="15"/>
      <c r="L18" s="15"/>
      <c r="M18" s="15"/>
      <c r="N18" s="15"/>
      <c r="O18" s="15"/>
      <c r="P18" s="15"/>
      <c r="Q18" s="15"/>
      <c r="R18" s="15"/>
      <c r="S18" s="15"/>
      <c r="T18" s="15"/>
      <c r="U18" s="15"/>
      <c r="V18" s="15"/>
    </row>
    <row r="19" spans="1:22" x14ac:dyDescent="0.2">
      <c r="B19" s="15"/>
      <c r="C19" s="15"/>
      <c r="D19" s="15"/>
      <c r="E19" s="53"/>
      <c r="F19" s="15"/>
      <c r="G19" s="15"/>
      <c r="H19" s="15"/>
      <c r="I19" s="15"/>
      <c r="J19" s="15"/>
      <c r="K19" s="15"/>
      <c r="L19" s="15"/>
      <c r="M19" s="15"/>
      <c r="N19" s="15"/>
      <c r="O19" s="15"/>
      <c r="P19" s="15"/>
      <c r="Q19" s="15"/>
      <c r="R19" s="15"/>
      <c r="S19" s="15"/>
      <c r="T19" s="15"/>
      <c r="U19" s="15"/>
      <c r="V19" s="15"/>
    </row>
    <row r="20" spans="1:22" x14ac:dyDescent="0.2">
      <c r="B20" s="77" t="s">
        <v>27</v>
      </c>
      <c r="C20" s="78" t="str">
        <f>+C4&amp;" "&amp;C2</f>
        <v>1Q 2017</v>
      </c>
      <c r="D20" s="78" t="str">
        <f t="shared" ref="D20:G20" si="1">+D4&amp;" "&amp;D2</f>
        <v>2Q 2017</v>
      </c>
      <c r="E20" s="78" t="str">
        <f t="shared" si="1"/>
        <v>3Q 2017</v>
      </c>
      <c r="F20" s="78" t="str">
        <f t="shared" si="1"/>
        <v>4Q 2017</v>
      </c>
      <c r="G20" s="78" t="str">
        <f t="shared" si="1"/>
        <v>1Q 2018</v>
      </c>
      <c r="H20" s="78" t="str">
        <f t="shared" ref="H20:I20" si="2">+H4&amp;" "&amp;H2</f>
        <v>2Q 2018</v>
      </c>
      <c r="I20" s="78" t="str">
        <f t="shared" si="2"/>
        <v>3Q 2018</v>
      </c>
      <c r="J20" s="78" t="str">
        <f t="shared" ref="J20" si="3">+J4&amp;" "&amp;J2</f>
        <v>4Q 2018</v>
      </c>
      <c r="K20" s="78" t="str">
        <f>+K4&amp;" "&amp;K2</f>
        <v>1Q 2019</v>
      </c>
      <c r="L20" s="78" t="str">
        <f t="shared" ref="L20" si="4">+L4&amp;" "&amp;L2</f>
        <v>2Q 2019</v>
      </c>
      <c r="M20" s="78" t="str">
        <f t="shared" ref="M20:N20" si="5">+M4&amp;" "&amp;M2</f>
        <v>3Q 2019</v>
      </c>
      <c r="N20" s="78" t="str">
        <f t="shared" si="5"/>
        <v>4Q 2019</v>
      </c>
      <c r="O20" s="78" t="str">
        <f t="shared" ref="O20:P20" si="6">+O4&amp;" "&amp;O2</f>
        <v>1Q 2020</v>
      </c>
      <c r="P20" s="78" t="str">
        <f t="shared" si="6"/>
        <v>2Q 2020</v>
      </c>
      <c r="Q20" s="78" t="str">
        <f t="shared" ref="Q20:R20" si="7">+Q4&amp;" "&amp;Q2</f>
        <v>3Q 2020</v>
      </c>
      <c r="R20" s="78" t="str">
        <f t="shared" si="7"/>
        <v>4Q 2020</v>
      </c>
      <c r="S20" s="78" t="str">
        <f t="shared" ref="S20:T20" si="8">+S4&amp;" "&amp;S2</f>
        <v>1Q 2021</v>
      </c>
      <c r="T20" s="78" t="str">
        <f t="shared" si="8"/>
        <v>2Q 2021</v>
      </c>
      <c r="U20" s="78" t="str">
        <f t="shared" ref="U20:V20" si="9">+U4&amp;" "&amp;U2</f>
        <v>3Q 2021</v>
      </c>
      <c r="V20" s="78" t="str">
        <f t="shared" si="9"/>
        <v>4Q 2021</v>
      </c>
    </row>
    <row r="21" spans="1:22" x14ac:dyDescent="0.2">
      <c r="B21" s="15"/>
      <c r="C21" s="15"/>
      <c r="D21" s="15"/>
      <c r="E21" s="15"/>
      <c r="F21" s="15"/>
      <c r="G21" s="15"/>
      <c r="H21" s="15"/>
      <c r="I21" s="15"/>
      <c r="J21" s="15"/>
      <c r="K21" s="15"/>
      <c r="L21" s="15"/>
      <c r="M21" s="15"/>
      <c r="N21" s="15"/>
      <c r="O21" s="15"/>
      <c r="P21" s="15"/>
      <c r="Q21" s="15"/>
      <c r="R21" s="15"/>
      <c r="S21" s="15"/>
      <c r="T21" s="15"/>
      <c r="U21" s="15"/>
      <c r="V21" s="15"/>
    </row>
    <row r="22" spans="1:22" x14ac:dyDescent="0.2">
      <c r="A22" s="1" t="s">
        <v>98</v>
      </c>
      <c r="B22" s="15" t="s">
        <v>99</v>
      </c>
      <c r="C22" s="34">
        <v>4428.1000000000004</v>
      </c>
      <c r="D22" s="34">
        <v>4998.6000000000004</v>
      </c>
      <c r="E22" s="34">
        <v>5141.7</v>
      </c>
      <c r="F22" s="34">
        <v>6146.6</v>
      </c>
      <c r="G22" s="34">
        <v>6259.2</v>
      </c>
      <c r="H22" s="34">
        <v>6923.7</v>
      </c>
      <c r="I22" s="34">
        <v>5784.9</v>
      </c>
      <c r="J22" s="34">
        <v>6000.7</v>
      </c>
      <c r="K22" s="34">
        <v>5712</v>
      </c>
      <c r="L22" s="34">
        <v>5641.7</v>
      </c>
      <c r="M22" s="34">
        <v>5486.4</v>
      </c>
      <c r="N22" s="34">
        <v>5405.9</v>
      </c>
      <c r="O22" s="34">
        <v>5672</v>
      </c>
      <c r="P22" s="34">
        <v>5697</v>
      </c>
      <c r="Q22" s="34">
        <v>5723.5</v>
      </c>
      <c r="R22" s="34">
        <v>6932.8</v>
      </c>
      <c r="S22" s="34">
        <v>7032.6</v>
      </c>
      <c r="T22" s="34">
        <v>7167.3</v>
      </c>
      <c r="U22" s="34">
        <v>8646.2000000000007</v>
      </c>
      <c r="V22" s="34">
        <v>10236.6</v>
      </c>
    </row>
    <row r="23" spans="1:22" x14ac:dyDescent="0.2">
      <c r="A23" s="1" t="s">
        <v>100</v>
      </c>
      <c r="B23" s="15" t="s">
        <v>101</v>
      </c>
      <c r="C23" s="34">
        <v>37.200000000000003</v>
      </c>
      <c r="D23" s="34">
        <v>46.9</v>
      </c>
      <c r="E23" s="34">
        <v>48.9</v>
      </c>
      <c r="F23" s="34">
        <v>102.6</v>
      </c>
      <c r="G23" s="34">
        <v>49</v>
      </c>
      <c r="H23" s="34">
        <v>55.7</v>
      </c>
      <c r="I23" s="34">
        <v>51.5</v>
      </c>
      <c r="J23" s="34">
        <v>88</v>
      </c>
      <c r="K23" s="34">
        <v>112.1</v>
      </c>
      <c r="L23" s="34">
        <v>94.1</v>
      </c>
      <c r="M23" s="34">
        <v>41.3</v>
      </c>
      <c r="N23" s="34">
        <v>144.1</v>
      </c>
      <c r="O23" s="34">
        <v>122.6</v>
      </c>
      <c r="P23" s="34">
        <v>168</v>
      </c>
      <c r="Q23" s="34">
        <v>156.1</v>
      </c>
      <c r="R23" s="34">
        <v>184.4</v>
      </c>
      <c r="S23" s="34">
        <v>153</v>
      </c>
      <c r="T23" s="34">
        <v>156.1</v>
      </c>
      <c r="U23" s="34">
        <v>134.19999999999999</v>
      </c>
      <c r="V23" s="34">
        <v>142.19999999999999</v>
      </c>
    </row>
    <row r="24" spans="1:22" collapsed="1" x14ac:dyDescent="0.2">
      <c r="A24" s="1" t="s">
        <v>117</v>
      </c>
      <c r="B24" s="15" t="s">
        <v>175</v>
      </c>
      <c r="C24" s="34">
        <v>1.5</v>
      </c>
      <c r="D24" s="34">
        <v>9.5</v>
      </c>
      <c r="E24" s="34">
        <v>9.6</v>
      </c>
      <c r="F24" s="34">
        <v>14.1</v>
      </c>
      <c r="G24" s="34">
        <v>3.5</v>
      </c>
      <c r="H24" s="34">
        <v>4.2</v>
      </c>
      <c r="I24" s="34">
        <v>6.1</v>
      </c>
      <c r="J24" s="34">
        <v>3.8</v>
      </c>
      <c r="K24" s="34">
        <v>8.6</v>
      </c>
      <c r="L24" s="34">
        <v>0.5</v>
      </c>
      <c r="M24" s="34">
        <v>12.3</v>
      </c>
      <c r="N24" s="34">
        <v>9.1</v>
      </c>
      <c r="O24" s="34">
        <v>3.6</v>
      </c>
      <c r="P24" s="34">
        <v>13.6</v>
      </c>
      <c r="Q24" s="34">
        <v>6</v>
      </c>
      <c r="R24" s="34">
        <v>11.4</v>
      </c>
      <c r="S24" s="34">
        <v>7.4</v>
      </c>
      <c r="T24" s="34">
        <v>8.9</v>
      </c>
      <c r="U24" s="34">
        <v>15.1</v>
      </c>
      <c r="V24" s="34">
        <v>17.8</v>
      </c>
    </row>
    <row r="25" spans="1:22" x14ac:dyDescent="0.2">
      <c r="A25" s="1" t="s">
        <v>102</v>
      </c>
      <c r="B25" s="30" t="s">
        <v>103</v>
      </c>
      <c r="C25" s="35">
        <v>4466.7</v>
      </c>
      <c r="D25" s="35">
        <v>5055.1000000000004</v>
      </c>
      <c r="E25" s="35">
        <v>5200.2</v>
      </c>
      <c r="F25" s="35">
        <v>6263.3</v>
      </c>
      <c r="G25" s="35">
        <v>6311.7</v>
      </c>
      <c r="H25" s="35">
        <v>6983.6</v>
      </c>
      <c r="I25" s="35">
        <v>5842.5</v>
      </c>
      <c r="J25" s="35">
        <v>6092.5</v>
      </c>
      <c r="K25" s="35">
        <v>5832.7</v>
      </c>
      <c r="L25" s="35">
        <v>5736.4</v>
      </c>
      <c r="M25" s="35">
        <v>5540</v>
      </c>
      <c r="N25" s="35">
        <v>5559.1</v>
      </c>
      <c r="O25" s="35">
        <v>5798.3</v>
      </c>
      <c r="P25" s="35">
        <v>5878.6</v>
      </c>
      <c r="Q25" s="35">
        <v>5885.6</v>
      </c>
      <c r="R25" s="35">
        <v>7128.6</v>
      </c>
      <c r="S25" s="35">
        <v>7193.1</v>
      </c>
      <c r="T25" s="35">
        <v>7332.2</v>
      </c>
      <c r="U25" s="35">
        <v>8795.6</v>
      </c>
      <c r="V25" s="35">
        <v>10396.6</v>
      </c>
    </row>
    <row r="26" spans="1:22" x14ac:dyDescent="0.2">
      <c r="B26" s="30"/>
      <c r="C26" s="34"/>
      <c r="D26" s="34"/>
      <c r="E26" s="34"/>
      <c r="F26" s="34"/>
      <c r="G26" s="34"/>
      <c r="H26" s="34"/>
      <c r="I26" s="34"/>
      <c r="J26" s="34"/>
      <c r="K26" s="34"/>
      <c r="L26" s="34"/>
      <c r="M26" s="34"/>
      <c r="N26" s="34"/>
      <c r="O26" s="34"/>
      <c r="P26" s="34"/>
      <c r="Q26" s="34"/>
      <c r="R26" s="34"/>
      <c r="S26" s="34"/>
      <c r="T26" s="34"/>
      <c r="U26" s="34"/>
      <c r="V26" s="34"/>
    </row>
    <row r="27" spans="1:22" x14ac:dyDescent="0.2">
      <c r="A27" s="1" t="s">
        <v>104</v>
      </c>
      <c r="B27" s="15" t="s">
        <v>239</v>
      </c>
      <c r="C27" s="45">
        <v>-2275.6</v>
      </c>
      <c r="D27" s="45">
        <v>-2454.6999999999998</v>
      </c>
      <c r="E27" s="45">
        <v>-2629.7</v>
      </c>
      <c r="F27" s="45">
        <v>-3047</v>
      </c>
      <c r="G27" s="45">
        <v>-2861.5</v>
      </c>
      <c r="H27" s="45">
        <v>-3041.9</v>
      </c>
      <c r="I27" s="45">
        <v>-2558.1</v>
      </c>
      <c r="J27" s="45">
        <v>-2905</v>
      </c>
      <c r="K27" s="45">
        <v>-2802.4</v>
      </c>
      <c r="L27" s="45">
        <v>-3014.5</v>
      </c>
      <c r="M27" s="45">
        <v>-2866.3</v>
      </c>
      <c r="N27" s="45">
        <v>-2829.2</v>
      </c>
      <c r="O27" s="45">
        <v>-2921.1</v>
      </c>
      <c r="P27" s="45">
        <v>-3101.4</v>
      </c>
      <c r="Q27" s="45">
        <v>-3145.4</v>
      </c>
      <c r="R27" s="45">
        <v>-3690.6</v>
      </c>
      <c r="S27" s="45">
        <v>-3506.3</v>
      </c>
      <c r="T27" s="45">
        <v>-3595.1</v>
      </c>
      <c r="U27" s="45">
        <v>-4062.5</v>
      </c>
      <c r="V27" s="45">
        <v>-4696.7</v>
      </c>
    </row>
    <row r="28" spans="1:22" x14ac:dyDescent="0.2">
      <c r="A28" s="1" t="s">
        <v>105</v>
      </c>
      <c r="B28" s="15" t="s">
        <v>106</v>
      </c>
      <c r="C28" s="45">
        <v>-759.4</v>
      </c>
      <c r="D28" s="45">
        <v>-778.8</v>
      </c>
      <c r="E28" s="45">
        <v>-738.8</v>
      </c>
      <c r="F28" s="45">
        <v>-867.8</v>
      </c>
      <c r="G28" s="45">
        <v>-847.1</v>
      </c>
      <c r="H28" s="45">
        <v>-845.5</v>
      </c>
      <c r="I28" s="45">
        <v>-806.4</v>
      </c>
      <c r="J28" s="45">
        <v>-950.3</v>
      </c>
      <c r="K28" s="45">
        <v>-928.8</v>
      </c>
      <c r="L28" s="45">
        <v>-909.4</v>
      </c>
      <c r="M28" s="45">
        <v>-903.6</v>
      </c>
      <c r="N28" s="45">
        <v>-954.4</v>
      </c>
      <c r="O28" s="45">
        <v>-1021</v>
      </c>
      <c r="P28" s="45">
        <v>-1004.2</v>
      </c>
      <c r="Q28" s="45">
        <v>-910</v>
      </c>
      <c r="R28" s="45">
        <v>-1092.5</v>
      </c>
      <c r="S28" s="45">
        <v>-1072</v>
      </c>
      <c r="T28" s="45">
        <v>-1113.0999999999999</v>
      </c>
      <c r="U28" s="45">
        <v>-1127.7</v>
      </c>
      <c r="V28" s="45">
        <v>-1216.9000000000001</v>
      </c>
    </row>
    <row r="29" spans="1:22" x14ac:dyDescent="0.2">
      <c r="A29" s="1" t="s">
        <v>107</v>
      </c>
      <c r="B29" s="15" t="s">
        <v>108</v>
      </c>
      <c r="C29" s="45">
        <v>-989.1</v>
      </c>
      <c r="D29" s="45">
        <v>-1011.4</v>
      </c>
      <c r="E29" s="45">
        <v>-974</v>
      </c>
      <c r="F29" s="45">
        <v>-1270.8</v>
      </c>
      <c r="G29" s="45">
        <v>-1149.4000000000001</v>
      </c>
      <c r="H29" s="45">
        <v>-1125.7</v>
      </c>
      <c r="I29" s="45">
        <v>-1083.4000000000001</v>
      </c>
      <c r="J29" s="45">
        <v>-1263.4000000000001</v>
      </c>
      <c r="K29" s="45">
        <v>-1249.5999999999999</v>
      </c>
      <c r="L29" s="45">
        <v>-1165.8</v>
      </c>
      <c r="M29" s="45">
        <v>-1129.9000000000001</v>
      </c>
      <c r="N29" s="45">
        <v>-1258.3</v>
      </c>
      <c r="O29" s="45">
        <v>-1266</v>
      </c>
      <c r="P29" s="45">
        <v>-1129.3</v>
      </c>
      <c r="Q29" s="45">
        <v>-1318.4</v>
      </c>
      <c r="R29" s="45">
        <v>-1407.2</v>
      </c>
      <c r="S29" s="45">
        <v>-1384.3</v>
      </c>
      <c r="T29" s="45">
        <v>-1252.7</v>
      </c>
      <c r="U29" s="45">
        <v>-1474.4</v>
      </c>
      <c r="V29" s="45">
        <v>-1424.4</v>
      </c>
    </row>
    <row r="30" spans="1:22" x14ac:dyDescent="0.2">
      <c r="A30" s="1" t="s">
        <v>110</v>
      </c>
      <c r="B30" s="15" t="s">
        <v>111</v>
      </c>
      <c r="C30" s="45">
        <v>-308.2</v>
      </c>
      <c r="D30" s="45">
        <v>-317.8</v>
      </c>
      <c r="E30" s="45">
        <v>-311.39999999999998</v>
      </c>
      <c r="F30" s="45">
        <v>-306.60000000000002</v>
      </c>
      <c r="G30" s="45">
        <v>-301.89999999999998</v>
      </c>
      <c r="H30" s="45">
        <v>-310.39999999999998</v>
      </c>
      <c r="I30" s="45">
        <v>-317</v>
      </c>
      <c r="J30" s="45">
        <v>-333.5</v>
      </c>
      <c r="K30" s="45">
        <v>-337.5</v>
      </c>
      <c r="L30" s="45">
        <v>-345.7</v>
      </c>
      <c r="M30" s="45">
        <v>-354.6</v>
      </c>
      <c r="N30" s="45">
        <v>-418.3</v>
      </c>
      <c r="O30" s="45">
        <v>-393.2</v>
      </c>
      <c r="P30" s="45">
        <v>-426.2</v>
      </c>
      <c r="Q30" s="45">
        <v>-411.5</v>
      </c>
      <c r="R30" s="45">
        <v>-479.1</v>
      </c>
      <c r="S30" s="45">
        <v>-420</v>
      </c>
      <c r="T30" s="45">
        <v>-467.2</v>
      </c>
      <c r="U30" s="45">
        <v>-464.5</v>
      </c>
      <c r="V30" s="45">
        <v>-464.6</v>
      </c>
    </row>
    <row r="31" spans="1:22" x14ac:dyDescent="0.2">
      <c r="A31" s="21" t="s">
        <v>112</v>
      </c>
      <c r="B31" s="80" t="s">
        <v>113</v>
      </c>
      <c r="C31" s="81">
        <v>-5</v>
      </c>
      <c r="D31" s="81">
        <v>-8.6</v>
      </c>
      <c r="E31" s="81">
        <v>0</v>
      </c>
      <c r="F31" s="81">
        <v>-3.2</v>
      </c>
      <c r="G31" s="81">
        <v>-1.7</v>
      </c>
      <c r="H31" s="81">
        <v>-4.9000000000000004</v>
      </c>
      <c r="I31" s="81">
        <v>0</v>
      </c>
      <c r="J31" s="81">
        <v>-1</v>
      </c>
      <c r="K31" s="81">
        <v>0</v>
      </c>
      <c r="L31" s="81">
        <v>-0.6</v>
      </c>
      <c r="M31" s="81">
        <v>-3.4</v>
      </c>
      <c r="N31" s="81">
        <v>-7</v>
      </c>
      <c r="O31" s="81">
        <v>0</v>
      </c>
      <c r="P31" s="81">
        <v>-5.8</v>
      </c>
      <c r="Q31" s="81">
        <v>-1</v>
      </c>
      <c r="R31" s="81">
        <v>-10</v>
      </c>
      <c r="S31" s="81">
        <v>-4.8</v>
      </c>
      <c r="T31" s="81">
        <v>-63.5</v>
      </c>
      <c r="U31" s="81">
        <v>0</v>
      </c>
      <c r="V31" s="81">
        <v>-7.5</v>
      </c>
    </row>
    <row r="32" spans="1:22" x14ac:dyDescent="0.2">
      <c r="A32" s="21"/>
      <c r="B32" s="14"/>
      <c r="C32" s="45"/>
      <c r="D32" s="45"/>
      <c r="E32" s="45"/>
      <c r="F32" s="45"/>
      <c r="G32" s="45"/>
      <c r="H32" s="45"/>
      <c r="I32" s="45"/>
      <c r="J32" s="45"/>
      <c r="K32" s="45"/>
      <c r="L32" s="45"/>
      <c r="M32" s="45"/>
      <c r="N32" s="45"/>
      <c r="O32" s="45"/>
      <c r="P32" s="45"/>
      <c r="Q32" s="45"/>
      <c r="R32" s="45"/>
      <c r="S32" s="45"/>
      <c r="T32" s="45"/>
      <c r="U32" s="45"/>
      <c r="V32" s="45"/>
    </row>
    <row r="33" spans="1:22" x14ac:dyDescent="0.2">
      <c r="A33" s="20" t="s">
        <v>153</v>
      </c>
      <c r="B33" s="48" t="s">
        <v>178</v>
      </c>
      <c r="C33" s="51">
        <v>129.30000000000001</v>
      </c>
      <c r="D33" s="51">
        <v>483.9</v>
      </c>
      <c r="E33" s="51">
        <v>546.4</v>
      </c>
      <c r="F33" s="51">
        <v>767.8</v>
      </c>
      <c r="G33" s="51">
        <v>1150.0999999999999</v>
      </c>
      <c r="H33" s="51">
        <v>1655.1</v>
      </c>
      <c r="I33" s="51">
        <v>1077.5999999999999</v>
      </c>
      <c r="J33" s="51">
        <v>639.29999999999995</v>
      </c>
      <c r="K33" s="51">
        <v>514.4</v>
      </c>
      <c r="L33" s="51">
        <v>300.39999999999998</v>
      </c>
      <c r="M33" s="51">
        <v>282.2</v>
      </c>
      <c r="N33" s="51">
        <v>92</v>
      </c>
      <c r="O33" s="51">
        <v>197</v>
      </c>
      <c r="P33" s="51">
        <v>211.8</v>
      </c>
      <c r="Q33" s="51">
        <v>99.3</v>
      </c>
      <c r="R33" s="51">
        <v>449.1</v>
      </c>
      <c r="S33" s="51">
        <v>805.7</v>
      </c>
      <c r="T33" s="51">
        <v>840.6</v>
      </c>
      <c r="U33" s="51">
        <v>1666.4</v>
      </c>
      <c r="V33" s="51">
        <v>2586.5</v>
      </c>
    </row>
    <row r="34" spans="1:22" x14ac:dyDescent="0.2">
      <c r="A34" s="21"/>
      <c r="B34" s="14"/>
      <c r="C34" s="45"/>
      <c r="D34" s="45"/>
      <c r="E34" s="45"/>
      <c r="F34" s="45"/>
      <c r="G34" s="45"/>
      <c r="H34" s="45"/>
      <c r="I34" s="45"/>
      <c r="J34" s="45"/>
      <c r="K34" s="45"/>
      <c r="L34" s="45"/>
      <c r="M34" s="45"/>
      <c r="N34" s="45"/>
      <c r="O34" s="45"/>
      <c r="P34" s="45"/>
      <c r="Q34" s="45"/>
      <c r="R34" s="45"/>
      <c r="S34" s="45"/>
      <c r="T34" s="45"/>
      <c r="U34" s="45"/>
      <c r="V34" s="45"/>
    </row>
    <row r="35" spans="1:22" x14ac:dyDescent="0.2">
      <c r="A35" s="1" t="s">
        <v>114</v>
      </c>
      <c r="B35" s="70" t="s">
        <v>217</v>
      </c>
      <c r="C35" s="79">
        <v>-37.5</v>
      </c>
      <c r="D35" s="79">
        <v>-32.4</v>
      </c>
      <c r="E35" s="79">
        <v>47.2</v>
      </c>
      <c r="F35" s="79">
        <v>66.3</v>
      </c>
      <c r="G35" s="79">
        <v>-201.4</v>
      </c>
      <c r="H35" s="79">
        <v>-153.4</v>
      </c>
      <c r="I35" s="79">
        <v>86.3</v>
      </c>
      <c r="J35" s="79">
        <v>-112</v>
      </c>
      <c r="K35" s="79">
        <v>151.1</v>
      </c>
      <c r="L35" s="79">
        <v>25.2</v>
      </c>
      <c r="M35" s="79">
        <v>34.9</v>
      </c>
      <c r="N35" s="79">
        <v>-15.7</v>
      </c>
      <c r="O35" s="79">
        <v>129.4</v>
      </c>
      <c r="P35" s="79">
        <v>-107.4</v>
      </c>
      <c r="Q35" s="79">
        <v>-17.600000000000001</v>
      </c>
      <c r="R35" s="79">
        <v>-134.19999999999999</v>
      </c>
      <c r="S35" s="79">
        <v>-62.9</v>
      </c>
      <c r="T35" s="79">
        <v>18.399999999999999</v>
      </c>
      <c r="U35" s="79">
        <v>15.5</v>
      </c>
      <c r="V35" s="79">
        <v>-85.4</v>
      </c>
    </row>
    <row r="36" spans="1:22" x14ac:dyDescent="0.2">
      <c r="B36" s="15"/>
      <c r="C36" s="36"/>
      <c r="D36" s="36"/>
      <c r="E36" s="36"/>
      <c r="F36" s="36"/>
      <c r="G36" s="36"/>
      <c r="H36" s="36"/>
      <c r="I36" s="36"/>
      <c r="J36" s="36"/>
      <c r="K36" s="36"/>
      <c r="L36" s="36"/>
      <c r="M36" s="36"/>
      <c r="N36" s="36"/>
      <c r="O36" s="36"/>
      <c r="P36" s="36"/>
      <c r="Q36" s="36"/>
      <c r="R36" s="36"/>
      <c r="S36" s="36"/>
      <c r="T36" s="36"/>
      <c r="U36" s="36"/>
      <c r="V36" s="36"/>
    </row>
    <row r="37" spans="1:22" x14ac:dyDescent="0.2">
      <c r="A37" s="8" t="s">
        <v>115</v>
      </c>
      <c r="B37" s="30" t="s">
        <v>116</v>
      </c>
      <c r="C37" s="37">
        <v>91.8</v>
      </c>
      <c r="D37" s="37">
        <v>451.5</v>
      </c>
      <c r="E37" s="37">
        <v>593.6</v>
      </c>
      <c r="F37" s="37">
        <v>834.1</v>
      </c>
      <c r="G37" s="37">
        <v>948.7</v>
      </c>
      <c r="H37" s="37">
        <v>1501.7</v>
      </c>
      <c r="I37" s="37">
        <v>1163.9000000000001</v>
      </c>
      <c r="J37" s="37">
        <v>527.29999999999995</v>
      </c>
      <c r="K37" s="37">
        <v>665.5</v>
      </c>
      <c r="L37" s="37">
        <v>325.60000000000002</v>
      </c>
      <c r="M37" s="37">
        <v>317</v>
      </c>
      <c r="N37" s="37">
        <v>76.3</v>
      </c>
      <c r="O37" s="37">
        <v>326.39999999999998</v>
      </c>
      <c r="P37" s="37">
        <v>104.4</v>
      </c>
      <c r="Q37" s="37">
        <v>81.7</v>
      </c>
      <c r="R37" s="37">
        <v>314.89999999999998</v>
      </c>
      <c r="S37" s="37">
        <v>742.9</v>
      </c>
      <c r="T37" s="37">
        <v>859</v>
      </c>
      <c r="U37" s="37">
        <v>1681.9</v>
      </c>
      <c r="V37" s="37">
        <v>2501.1</v>
      </c>
    </row>
    <row r="38" spans="1:22" x14ac:dyDescent="0.2">
      <c r="A38" s="8"/>
      <c r="B38" s="30"/>
      <c r="C38" s="37"/>
      <c r="D38" s="37"/>
      <c r="E38" s="37"/>
      <c r="F38" s="37"/>
      <c r="G38" s="37"/>
      <c r="H38" s="37"/>
      <c r="I38" s="37"/>
      <c r="J38" s="37"/>
      <c r="K38" s="37"/>
      <c r="L38" s="37"/>
      <c r="M38" s="37"/>
      <c r="N38" s="37"/>
      <c r="O38" s="37"/>
      <c r="P38" s="37"/>
      <c r="Q38" s="37"/>
      <c r="R38" s="37"/>
      <c r="S38" s="37"/>
      <c r="T38" s="37"/>
      <c r="U38" s="37"/>
      <c r="V38" s="37"/>
    </row>
    <row r="39" spans="1:22" collapsed="1" x14ac:dyDescent="0.2">
      <c r="A39" s="1" t="s">
        <v>218</v>
      </c>
      <c r="B39" s="15" t="s">
        <v>224</v>
      </c>
      <c r="C39" s="45">
        <v>0</v>
      </c>
      <c r="D39" s="45">
        <v>0</v>
      </c>
      <c r="E39" s="45">
        <v>0</v>
      </c>
      <c r="F39" s="45">
        <v>-0.5</v>
      </c>
      <c r="G39" s="45">
        <v>-0.5</v>
      </c>
      <c r="H39" s="45">
        <v>-0.5</v>
      </c>
      <c r="I39" s="45">
        <v>-0.5</v>
      </c>
      <c r="J39" s="45">
        <v>-21.6</v>
      </c>
      <c r="K39" s="45">
        <v>1.8</v>
      </c>
      <c r="L39" s="45">
        <v>-7.8</v>
      </c>
      <c r="M39" s="45">
        <v>-10.199999999999999</v>
      </c>
      <c r="N39" s="45">
        <v>4.0999999999999996</v>
      </c>
      <c r="O39" s="45">
        <v>-29.1</v>
      </c>
      <c r="P39" s="45">
        <v>4.5999999999999996</v>
      </c>
      <c r="Q39" s="45">
        <v>-3</v>
      </c>
      <c r="R39" s="45">
        <v>12.8</v>
      </c>
      <c r="S39" s="45">
        <v>24.8</v>
      </c>
      <c r="T39" s="45">
        <v>-0.1</v>
      </c>
      <c r="U39" s="45">
        <v>3.1</v>
      </c>
      <c r="V39" s="45">
        <v>8.6999999999999993</v>
      </c>
    </row>
    <row r="40" spans="1:22" collapsed="1" x14ac:dyDescent="0.2">
      <c r="A40" s="1" t="s">
        <v>118</v>
      </c>
      <c r="B40" s="15" t="s">
        <v>119</v>
      </c>
      <c r="C40" s="45">
        <v>7.4</v>
      </c>
      <c r="D40" s="45">
        <v>7.2</v>
      </c>
      <c r="E40" s="45">
        <v>8.1999999999999993</v>
      </c>
      <c r="F40" s="45">
        <v>7.6</v>
      </c>
      <c r="G40" s="45">
        <v>8.8000000000000007</v>
      </c>
      <c r="H40" s="45">
        <v>13.1</v>
      </c>
      <c r="I40" s="45">
        <v>14.8</v>
      </c>
      <c r="J40" s="45">
        <v>5.4</v>
      </c>
      <c r="K40" s="45">
        <v>11.2</v>
      </c>
      <c r="L40" s="45">
        <v>12</v>
      </c>
      <c r="M40" s="45">
        <v>7.7</v>
      </c>
      <c r="N40" s="45">
        <v>10</v>
      </c>
      <c r="O40" s="45">
        <v>8.6999999999999993</v>
      </c>
      <c r="P40" s="45">
        <v>13.5</v>
      </c>
      <c r="Q40" s="45">
        <v>7.4</v>
      </c>
      <c r="R40" s="45">
        <v>1.8</v>
      </c>
      <c r="S40" s="45">
        <v>5.0999999999999996</v>
      </c>
      <c r="T40" s="45">
        <v>9.6</v>
      </c>
      <c r="U40" s="45">
        <v>6.5</v>
      </c>
      <c r="V40" s="45">
        <v>18.5</v>
      </c>
    </row>
    <row r="41" spans="1:22" collapsed="1" x14ac:dyDescent="0.2">
      <c r="A41" s="1" t="s">
        <v>120</v>
      </c>
      <c r="B41" s="15" t="s">
        <v>121</v>
      </c>
      <c r="C41" s="45">
        <v>2.5</v>
      </c>
      <c r="D41" s="45">
        <v>-7.2</v>
      </c>
      <c r="E41" s="45">
        <v>-9.4</v>
      </c>
      <c r="F41" s="45">
        <v>6.4</v>
      </c>
      <c r="G41" s="45">
        <v>-10.9</v>
      </c>
      <c r="H41" s="45">
        <v>10.4</v>
      </c>
      <c r="I41" s="45">
        <v>-25.6</v>
      </c>
      <c r="J41" s="45">
        <v>44.8</v>
      </c>
      <c r="K41" s="45">
        <v>34.200000000000003</v>
      </c>
      <c r="L41" s="45">
        <v>-49.2</v>
      </c>
      <c r="M41" s="45">
        <v>40.1</v>
      </c>
      <c r="N41" s="45">
        <v>-9.4</v>
      </c>
      <c r="O41" s="45">
        <v>129</v>
      </c>
      <c r="P41" s="45">
        <v>-34.200000000000003</v>
      </c>
      <c r="Q41" s="45">
        <v>-88.8</v>
      </c>
      <c r="R41" s="45">
        <v>11.5</v>
      </c>
      <c r="S41" s="45">
        <v>122.5</v>
      </c>
      <c r="T41" s="45">
        <v>-6</v>
      </c>
      <c r="U41" s="45">
        <v>51.5</v>
      </c>
      <c r="V41" s="45">
        <v>73.3</v>
      </c>
    </row>
    <row r="42" spans="1:22" collapsed="1" x14ac:dyDescent="0.2">
      <c r="A42" s="1" t="s">
        <v>122</v>
      </c>
      <c r="B42" s="80" t="s">
        <v>123</v>
      </c>
      <c r="C42" s="81">
        <v>-113.4</v>
      </c>
      <c r="D42" s="81">
        <v>-109.1</v>
      </c>
      <c r="E42" s="81">
        <v>-129.9</v>
      </c>
      <c r="F42" s="81">
        <v>-122.1</v>
      </c>
      <c r="G42" s="81">
        <v>-117</v>
      </c>
      <c r="H42" s="81">
        <v>-101.3</v>
      </c>
      <c r="I42" s="81">
        <v>-87.4</v>
      </c>
      <c r="J42" s="81">
        <v>-81.900000000000006</v>
      </c>
      <c r="K42" s="81">
        <v>-72.3</v>
      </c>
      <c r="L42" s="81">
        <v>-70.8</v>
      </c>
      <c r="M42" s="81">
        <v>-72.8</v>
      </c>
      <c r="N42" s="81">
        <v>-79.3</v>
      </c>
      <c r="O42" s="81">
        <v>-71.3</v>
      </c>
      <c r="P42" s="81">
        <v>-72.099999999999994</v>
      </c>
      <c r="Q42" s="81">
        <v>-71.7</v>
      </c>
      <c r="R42" s="81">
        <v>-62.5</v>
      </c>
      <c r="S42" s="81">
        <v>-70.900000000000006</v>
      </c>
      <c r="T42" s="81">
        <v>-73.400000000000006</v>
      </c>
      <c r="U42" s="81">
        <v>-67.8</v>
      </c>
      <c r="V42" s="81">
        <v>-63.6</v>
      </c>
    </row>
    <row r="43" spans="1:22" x14ac:dyDescent="0.2">
      <c r="B43" s="15"/>
      <c r="C43" s="34"/>
      <c r="D43" s="34"/>
      <c r="E43" s="34"/>
      <c r="F43" s="34"/>
      <c r="G43" s="34"/>
      <c r="H43" s="34"/>
      <c r="I43" s="34"/>
      <c r="J43" s="34"/>
      <c r="K43" s="34"/>
      <c r="L43" s="34"/>
      <c r="M43" s="34"/>
      <c r="N43" s="34"/>
      <c r="O43" s="34"/>
      <c r="P43" s="34"/>
      <c r="Q43" s="34"/>
      <c r="R43" s="34"/>
      <c r="S43" s="34"/>
      <c r="T43" s="34"/>
      <c r="U43" s="34"/>
      <c r="V43" s="34"/>
    </row>
    <row r="44" spans="1:22" x14ac:dyDescent="0.2">
      <c r="A44" s="1" t="s">
        <v>124</v>
      </c>
      <c r="B44" s="82" t="s">
        <v>125</v>
      </c>
      <c r="C44" s="83">
        <v>-11.6</v>
      </c>
      <c r="D44" s="83">
        <v>342.4</v>
      </c>
      <c r="E44" s="83">
        <v>462.5</v>
      </c>
      <c r="F44" s="83">
        <v>725.5</v>
      </c>
      <c r="G44" s="83">
        <v>829.1</v>
      </c>
      <c r="H44" s="83">
        <v>1423.4</v>
      </c>
      <c r="I44" s="83">
        <v>1065.2</v>
      </c>
      <c r="J44" s="83">
        <v>474</v>
      </c>
      <c r="K44" s="83">
        <v>640.4</v>
      </c>
      <c r="L44" s="83">
        <v>209.9</v>
      </c>
      <c r="M44" s="83">
        <v>281.89999999999998</v>
      </c>
      <c r="N44" s="83">
        <v>1.7</v>
      </c>
      <c r="O44" s="83">
        <v>363.7</v>
      </c>
      <c r="P44" s="83">
        <v>16.100000000000001</v>
      </c>
      <c r="Q44" s="83">
        <v>-74.3</v>
      </c>
      <c r="R44" s="83">
        <v>278.60000000000002</v>
      </c>
      <c r="S44" s="84">
        <v>824.5</v>
      </c>
      <c r="T44" s="84">
        <v>789.2</v>
      </c>
      <c r="U44" s="84">
        <v>1675.3</v>
      </c>
      <c r="V44" s="84">
        <v>2538</v>
      </c>
    </row>
    <row r="45" spans="1:22" x14ac:dyDescent="0.2">
      <c r="B45" s="15"/>
      <c r="C45" s="34"/>
      <c r="D45" s="34"/>
      <c r="E45" s="34"/>
      <c r="F45" s="34"/>
      <c r="G45" s="34"/>
      <c r="H45" s="34"/>
      <c r="I45" s="34"/>
      <c r="J45" s="34"/>
      <c r="K45" s="34"/>
      <c r="L45" s="34"/>
      <c r="M45" s="34"/>
      <c r="N45" s="34"/>
      <c r="O45" s="34"/>
      <c r="P45" s="34"/>
      <c r="Q45" s="34"/>
      <c r="R45" s="34"/>
      <c r="S45" s="34"/>
      <c r="T45" s="34"/>
      <c r="U45" s="34"/>
      <c r="V45" s="34"/>
    </row>
    <row r="46" spans="1:22" x14ac:dyDescent="0.2">
      <c r="A46" s="1" t="s">
        <v>126</v>
      </c>
      <c r="B46" s="80" t="s">
        <v>176</v>
      </c>
      <c r="C46" s="81">
        <v>-57.8</v>
      </c>
      <c r="D46" s="81">
        <v>-72.3</v>
      </c>
      <c r="E46" s="81">
        <v>-80.599999999999994</v>
      </c>
      <c r="F46" s="81">
        <v>-58.6</v>
      </c>
      <c r="G46" s="81">
        <v>-100.4</v>
      </c>
      <c r="H46" s="81">
        <v>-89.8</v>
      </c>
      <c r="I46" s="81">
        <v>-141.80000000000001</v>
      </c>
      <c r="J46" s="81">
        <v>-93.2</v>
      </c>
      <c r="K46" s="81">
        <v>-143.19999999999999</v>
      </c>
      <c r="L46" s="81">
        <v>-58.2</v>
      </c>
      <c r="M46" s="81">
        <v>-61.6</v>
      </c>
      <c r="N46" s="81">
        <v>26.4</v>
      </c>
      <c r="O46" s="81">
        <v>-102.5</v>
      </c>
      <c r="P46" s="81">
        <v>-16.2</v>
      </c>
      <c r="Q46" s="81">
        <v>-22.6</v>
      </c>
      <c r="R46" s="81">
        <v>-165.1</v>
      </c>
      <c r="S46" s="85">
        <v>-133.1</v>
      </c>
      <c r="T46" s="85">
        <v>-171.1</v>
      </c>
      <c r="U46" s="85">
        <v>-294.8</v>
      </c>
      <c r="V46" s="85">
        <v>-563.79999999999995</v>
      </c>
    </row>
    <row r="47" spans="1:22" hidden="1" outlineLevel="2" x14ac:dyDescent="0.2">
      <c r="B47" s="15"/>
      <c r="C47" s="34"/>
      <c r="D47" s="34"/>
      <c r="E47" s="34"/>
      <c r="F47" s="34"/>
      <c r="G47" s="34"/>
      <c r="H47" s="34"/>
      <c r="I47" s="34"/>
      <c r="J47" s="34"/>
      <c r="K47" s="34"/>
      <c r="L47" s="34"/>
      <c r="M47" s="34"/>
      <c r="N47" s="34"/>
      <c r="O47" s="34"/>
      <c r="P47" s="34"/>
      <c r="Q47" s="34"/>
      <c r="R47" s="34"/>
      <c r="S47" s="63"/>
      <c r="T47" s="63"/>
      <c r="U47" s="63"/>
      <c r="V47" s="63"/>
    </row>
    <row r="48" spans="1:22" hidden="1" outlineLevel="2" x14ac:dyDescent="0.2">
      <c r="A48" s="1" t="s">
        <v>127</v>
      </c>
      <c r="B48" s="16" t="s">
        <v>128</v>
      </c>
      <c r="C48" s="38">
        <v>-69.3926551116475</v>
      </c>
      <c r="D48" s="38">
        <v>270.05536251913799</v>
      </c>
      <c r="E48" s="38">
        <v>381.91165404682101</v>
      </c>
      <c r="F48" s="38">
        <v>666.90513599141002</v>
      </c>
      <c r="G48" s="38">
        <v>728.69142955150403</v>
      </c>
      <c r="H48" s="38">
        <v>1333.5976445475701</v>
      </c>
      <c r="I48" s="38">
        <v>923.48156175457098</v>
      </c>
      <c r="J48" s="38">
        <v>380.83719938264699</v>
      </c>
      <c r="K48" s="38">
        <v>497.16582217251801</v>
      </c>
      <c r="L48" s="38">
        <v>151.655075291407</v>
      </c>
      <c r="M48" s="38">
        <v>220.32122107587202</v>
      </c>
      <c r="N48" s="38">
        <v>28.135291471939603</v>
      </c>
      <c r="O48" s="38">
        <v>261.233338380558</v>
      </c>
      <c r="P48" s="38">
        <v>-8.6676852329343607E-2</v>
      </c>
      <c r="Q48" s="38">
        <v>-96.884373994197404</v>
      </c>
      <c r="R48" s="38">
        <v>113.44366240144799</v>
      </c>
      <c r="S48" s="64">
        <v>691.35896602566095</v>
      </c>
      <c r="T48" s="64">
        <v>618.10033843062308</v>
      </c>
      <c r="U48" s="64">
        <v>1380.44190044419</v>
      </c>
      <c r="V48" s="64">
        <v>1974.21668700395</v>
      </c>
    </row>
    <row r="49" spans="1:23" hidden="1" outlineLevel="2" x14ac:dyDescent="0.2">
      <c r="B49" s="15"/>
      <c r="C49" s="34"/>
      <c r="D49" s="34"/>
      <c r="E49" s="34"/>
      <c r="F49" s="34"/>
      <c r="G49" s="34"/>
      <c r="H49" s="34"/>
      <c r="I49" s="34"/>
      <c r="J49" s="34"/>
      <c r="K49" s="34"/>
      <c r="L49" s="34"/>
      <c r="M49" s="34"/>
      <c r="N49" s="34"/>
      <c r="O49" s="34"/>
      <c r="P49" s="34"/>
      <c r="Q49" s="34"/>
      <c r="R49" s="34"/>
      <c r="S49" s="63"/>
      <c r="T49" s="63"/>
      <c r="U49" s="63"/>
      <c r="V49" s="63"/>
    </row>
    <row r="50" spans="1:23" hidden="1" outlineLevel="2" x14ac:dyDescent="0.2">
      <c r="A50" s="1" t="s">
        <v>129</v>
      </c>
      <c r="B50" s="15" t="s">
        <v>130</v>
      </c>
      <c r="C50" s="34">
        <v>0</v>
      </c>
      <c r="D50" s="34">
        <v>0</v>
      </c>
      <c r="E50" s="34">
        <v>0</v>
      </c>
      <c r="F50" s="34">
        <v>0</v>
      </c>
      <c r="G50" s="34">
        <v>0</v>
      </c>
      <c r="H50" s="34">
        <v>0</v>
      </c>
      <c r="I50" s="34">
        <v>0</v>
      </c>
      <c r="J50" s="34">
        <v>0</v>
      </c>
      <c r="K50" s="34">
        <v>0</v>
      </c>
      <c r="L50" s="34">
        <v>0</v>
      </c>
      <c r="M50" s="34">
        <v>0</v>
      </c>
      <c r="N50" s="34">
        <v>0</v>
      </c>
      <c r="O50" s="34">
        <v>0</v>
      </c>
      <c r="P50" s="34">
        <v>0</v>
      </c>
      <c r="Q50" s="34">
        <v>0</v>
      </c>
      <c r="R50" s="34">
        <v>0</v>
      </c>
      <c r="S50" s="63">
        <v>0</v>
      </c>
      <c r="T50" s="63">
        <v>0</v>
      </c>
      <c r="U50" s="63">
        <v>0</v>
      </c>
      <c r="V50" s="63">
        <v>0</v>
      </c>
    </row>
    <row r="51" spans="1:23" collapsed="1" x14ac:dyDescent="0.2">
      <c r="B51" s="30"/>
      <c r="C51" s="36"/>
      <c r="D51" s="36"/>
      <c r="E51" s="36"/>
      <c r="F51" s="36"/>
      <c r="G51" s="36"/>
      <c r="H51" s="36"/>
      <c r="I51" s="36"/>
      <c r="J51" s="36"/>
      <c r="K51" s="36"/>
      <c r="L51" s="36"/>
      <c r="M51" s="36"/>
      <c r="N51" s="36"/>
      <c r="O51" s="36"/>
      <c r="P51" s="36"/>
      <c r="Q51" s="36"/>
      <c r="R51" s="36"/>
      <c r="S51" s="65"/>
      <c r="T51" s="65"/>
      <c r="U51" s="65"/>
      <c r="V51" s="65"/>
    </row>
    <row r="52" spans="1:23" x14ac:dyDescent="0.2">
      <c r="A52" s="1" t="s">
        <v>131</v>
      </c>
      <c r="B52" s="75" t="s">
        <v>132</v>
      </c>
      <c r="C52" s="86">
        <v>-69.400000000000006</v>
      </c>
      <c r="D52" s="86">
        <v>270.10000000000002</v>
      </c>
      <c r="E52" s="86">
        <v>381.9</v>
      </c>
      <c r="F52" s="86">
        <v>666.9</v>
      </c>
      <c r="G52" s="86">
        <v>728.7</v>
      </c>
      <c r="H52" s="86">
        <v>1333.6</v>
      </c>
      <c r="I52" s="86">
        <v>923.5</v>
      </c>
      <c r="J52" s="86">
        <v>380.8</v>
      </c>
      <c r="K52" s="86">
        <v>497.2</v>
      </c>
      <c r="L52" s="86">
        <v>151.69999999999999</v>
      </c>
      <c r="M52" s="86">
        <v>220.3</v>
      </c>
      <c r="N52" s="86">
        <v>28.1</v>
      </c>
      <c r="O52" s="86">
        <v>261.2</v>
      </c>
      <c r="P52" s="86">
        <v>-0.1</v>
      </c>
      <c r="Q52" s="86">
        <v>-96.9</v>
      </c>
      <c r="R52" s="86">
        <v>113.4</v>
      </c>
      <c r="S52" s="87">
        <v>691.4</v>
      </c>
      <c r="T52" s="87">
        <v>618.1</v>
      </c>
      <c r="U52" s="87">
        <v>1380.4</v>
      </c>
      <c r="V52" s="87">
        <v>1974.2</v>
      </c>
    </row>
    <row r="53" spans="1:23" x14ac:dyDescent="0.2">
      <c r="B53" s="30" t="s">
        <v>133</v>
      </c>
      <c r="C53" s="34"/>
      <c r="D53" s="34"/>
      <c r="E53" s="34"/>
      <c r="F53" s="34"/>
      <c r="G53" s="34"/>
      <c r="H53" s="34"/>
      <c r="I53" s="34"/>
      <c r="J53" s="34"/>
      <c r="K53" s="34"/>
      <c r="L53" s="34"/>
      <c r="M53" s="34"/>
      <c r="N53" s="34"/>
      <c r="O53" s="34"/>
      <c r="P53" s="34"/>
      <c r="Q53" s="34"/>
      <c r="R53" s="34"/>
      <c r="S53" s="63"/>
      <c r="T53" s="63"/>
      <c r="U53" s="63"/>
      <c r="V53" s="63"/>
    </row>
    <row r="54" spans="1:23" x14ac:dyDescent="0.2">
      <c r="A54" s="1" t="s">
        <v>134</v>
      </c>
      <c r="B54" s="15" t="s">
        <v>135</v>
      </c>
      <c r="C54" s="45">
        <v>7.8</v>
      </c>
      <c r="D54" s="45">
        <v>10.3</v>
      </c>
      <c r="E54" s="45">
        <v>9</v>
      </c>
      <c r="F54" s="45">
        <v>11.6</v>
      </c>
      <c r="G54" s="45">
        <v>6.1</v>
      </c>
      <c r="H54" s="45">
        <v>7</v>
      </c>
      <c r="I54" s="45">
        <v>8.6999999999999993</v>
      </c>
      <c r="J54" s="45">
        <v>7.5</v>
      </c>
      <c r="K54" s="45">
        <v>7.4</v>
      </c>
      <c r="L54" s="45">
        <v>8.9</v>
      </c>
      <c r="M54" s="45">
        <v>14.6</v>
      </c>
      <c r="N54" s="45">
        <v>11.2</v>
      </c>
      <c r="O54" s="45">
        <v>10.4</v>
      </c>
      <c r="P54" s="45">
        <v>12.8</v>
      </c>
      <c r="Q54" s="45">
        <v>7.7</v>
      </c>
      <c r="R54" s="45">
        <v>7.6</v>
      </c>
      <c r="S54" s="66">
        <v>7.7</v>
      </c>
      <c r="T54" s="66">
        <v>9.3000000000000007</v>
      </c>
      <c r="U54" s="66">
        <v>9.1999999999999993</v>
      </c>
      <c r="V54" s="66">
        <v>10</v>
      </c>
    </row>
    <row r="55" spans="1:23" x14ac:dyDescent="0.2">
      <c r="A55" s="1" t="s">
        <v>136</v>
      </c>
      <c r="B55" s="15" t="s">
        <v>137</v>
      </c>
      <c r="C55" s="45">
        <v>-77.2</v>
      </c>
      <c r="D55" s="45">
        <v>259.8</v>
      </c>
      <c r="E55" s="45">
        <v>372.9</v>
      </c>
      <c r="F55" s="45">
        <v>655.29999999999995</v>
      </c>
      <c r="G55" s="45">
        <v>722.6</v>
      </c>
      <c r="H55" s="45">
        <v>1326.6</v>
      </c>
      <c r="I55" s="45">
        <v>914.8</v>
      </c>
      <c r="J55" s="45">
        <v>373.3</v>
      </c>
      <c r="K55" s="45">
        <v>489.8</v>
      </c>
      <c r="L55" s="45">
        <v>142.80000000000001</v>
      </c>
      <c r="M55" s="45">
        <v>205.7</v>
      </c>
      <c r="N55" s="45">
        <v>17</v>
      </c>
      <c r="O55" s="45">
        <v>250.8</v>
      </c>
      <c r="P55" s="45">
        <v>-12.9</v>
      </c>
      <c r="Q55" s="45">
        <v>-104.6</v>
      </c>
      <c r="R55" s="45">
        <v>105.9</v>
      </c>
      <c r="S55" s="66">
        <v>683.7</v>
      </c>
      <c r="T55" s="66">
        <v>608.79999999999995</v>
      </c>
      <c r="U55" s="66">
        <v>1371.2</v>
      </c>
      <c r="V55" s="66">
        <v>1964.2</v>
      </c>
    </row>
    <row r="56" spans="1:23" x14ac:dyDescent="0.2">
      <c r="B56" s="30"/>
      <c r="C56" s="31"/>
      <c r="D56" s="31"/>
      <c r="E56" s="31"/>
      <c r="F56" s="31"/>
      <c r="G56" s="31"/>
      <c r="H56" s="31"/>
      <c r="I56" s="31"/>
      <c r="J56" s="31"/>
      <c r="K56" s="31"/>
      <c r="L56" s="31"/>
      <c r="M56" s="31"/>
      <c r="N56" s="31"/>
      <c r="O56" s="31"/>
      <c r="P56" s="31"/>
      <c r="Q56" s="31"/>
      <c r="R56" s="31"/>
      <c r="S56" s="67"/>
      <c r="T56" s="67"/>
      <c r="U56" s="67"/>
      <c r="V56" s="67"/>
    </row>
    <row r="57" spans="1:23" x14ac:dyDescent="0.2">
      <c r="B57" s="14"/>
      <c r="C57" s="31"/>
      <c r="D57" s="31"/>
      <c r="E57" s="31"/>
      <c r="F57" s="31"/>
      <c r="G57" s="31"/>
      <c r="H57" s="31"/>
      <c r="I57" s="31"/>
      <c r="J57" s="31"/>
      <c r="K57" s="31"/>
      <c r="L57" s="31"/>
      <c r="M57" s="31"/>
      <c r="N57" s="31"/>
      <c r="O57" s="31"/>
      <c r="P57" s="31"/>
      <c r="Q57" s="31"/>
      <c r="R57" s="31"/>
      <c r="S57" s="67"/>
      <c r="T57" s="67"/>
      <c r="U57" s="67"/>
      <c r="V57" s="67"/>
    </row>
    <row r="58" spans="1:23" x14ac:dyDescent="0.2">
      <c r="B58" s="75" t="s">
        <v>162</v>
      </c>
      <c r="C58" s="88"/>
      <c r="D58" s="89"/>
      <c r="E58" s="89"/>
      <c r="F58" s="89"/>
      <c r="G58" s="89"/>
      <c r="H58" s="89"/>
      <c r="I58" s="89"/>
      <c r="J58" s="89"/>
      <c r="K58" s="89"/>
      <c r="L58" s="89"/>
      <c r="M58" s="89"/>
      <c r="N58" s="89"/>
      <c r="O58" s="89"/>
      <c r="P58" s="89"/>
      <c r="Q58" s="89"/>
      <c r="R58" s="89"/>
      <c r="S58" s="89"/>
      <c r="T58" s="89"/>
      <c r="U58" s="89"/>
      <c r="V58" s="89"/>
    </row>
    <row r="59" spans="1:23" x14ac:dyDescent="0.2">
      <c r="B59" s="1" t="s">
        <v>253</v>
      </c>
      <c r="C59" s="33">
        <f t="shared" ref="C59:T59" si="10">C55/C60</f>
        <v>-0.13280341696448464</v>
      </c>
      <c r="D59" s="33">
        <f t="shared" si="10"/>
        <v>0.44692134361882269</v>
      </c>
      <c r="E59" s="33">
        <f t="shared" si="10"/>
        <v>0.64148178997482275</v>
      </c>
      <c r="F59" s="33">
        <f t="shared" si="10"/>
        <v>1.1272808178345437</v>
      </c>
      <c r="G59" s="52">
        <f t="shared" si="10"/>
        <v>1.243053744799697</v>
      </c>
      <c r="H59" s="52">
        <f t="shared" si="10"/>
        <v>2.2820856599104316</v>
      </c>
      <c r="I59" s="52">
        <f t="shared" si="10"/>
        <v>1.5736860859988413</v>
      </c>
      <c r="J59" s="52">
        <f t="shared" si="10"/>
        <v>0.64216989058085649</v>
      </c>
      <c r="K59" s="52">
        <f t="shared" si="10"/>
        <v>0.84257919208814225</v>
      </c>
      <c r="L59" s="52">
        <f t="shared" si="10"/>
        <v>0.24565191635399491</v>
      </c>
      <c r="M59" s="52">
        <f t="shared" si="10"/>
        <v>0.35385573665277836</v>
      </c>
      <c r="N59" s="52">
        <f t="shared" si="10"/>
        <v>2.9244275756427966E-2</v>
      </c>
      <c r="O59" s="52">
        <f t="shared" si="10"/>
        <v>0.43143907998306669</v>
      </c>
      <c r="P59" s="52">
        <f t="shared" si="10"/>
        <v>-2.2191244544583575E-2</v>
      </c>
      <c r="Q59" s="52">
        <f t="shared" si="10"/>
        <v>-0.17993830847778616</v>
      </c>
      <c r="R59" s="52">
        <f t="shared" si="10"/>
        <v>0.1821746354473954</v>
      </c>
      <c r="S59" s="52">
        <f t="shared" si="10"/>
        <v>1.1746860121063243</v>
      </c>
      <c r="T59" s="52">
        <f t="shared" si="10"/>
        <v>0.97649203933245599</v>
      </c>
      <c r="U59" s="52">
        <v>2.1624090668782756</v>
      </c>
      <c r="V59" s="52">
        <f t="shared" ref="V59" si="11">V55/V60</f>
        <v>3.1098246480518652</v>
      </c>
    </row>
    <row r="60" spans="1:23" x14ac:dyDescent="0.2">
      <c r="B60" s="1" t="s">
        <v>138</v>
      </c>
      <c r="C60" s="27">
        <f t="shared" ref="C60:R60" si="12">581.310344</f>
        <v>581.31034399999999</v>
      </c>
      <c r="D60" s="27">
        <f t="shared" si="12"/>
        <v>581.31034399999999</v>
      </c>
      <c r="E60" s="27">
        <f t="shared" si="12"/>
        <v>581.31034399999999</v>
      </c>
      <c r="F60" s="27">
        <f t="shared" si="12"/>
        <v>581.31034399999999</v>
      </c>
      <c r="G60" s="27">
        <f t="shared" si="12"/>
        <v>581.31034399999999</v>
      </c>
      <c r="H60" s="27">
        <f t="shared" si="12"/>
        <v>581.31034399999999</v>
      </c>
      <c r="I60" s="27">
        <f t="shared" si="12"/>
        <v>581.31034399999999</v>
      </c>
      <c r="J60" s="27">
        <f t="shared" si="12"/>
        <v>581.31034399999999</v>
      </c>
      <c r="K60" s="27">
        <f t="shared" si="12"/>
        <v>581.31034399999999</v>
      </c>
      <c r="L60" s="27">
        <f t="shared" si="12"/>
        <v>581.31034399999999</v>
      </c>
      <c r="M60" s="27">
        <f t="shared" si="12"/>
        <v>581.31034399999999</v>
      </c>
      <c r="N60" s="27">
        <f t="shared" si="12"/>
        <v>581.31034399999999</v>
      </c>
      <c r="O60" s="27">
        <f t="shared" si="12"/>
        <v>581.31034399999999</v>
      </c>
      <c r="P60" s="27">
        <f t="shared" si="12"/>
        <v>581.31034399999999</v>
      </c>
      <c r="Q60" s="27">
        <f t="shared" si="12"/>
        <v>581.31034399999999</v>
      </c>
      <c r="R60" s="27">
        <f t="shared" si="12"/>
        <v>581.31034399999999</v>
      </c>
      <c r="S60" s="25">
        <v>582.02787208988775</v>
      </c>
      <c r="T60" s="25">
        <v>623.45618343820229</v>
      </c>
      <c r="U60" s="25">
        <v>634.10758907865159</v>
      </c>
      <c r="V60" s="25">
        <v>631.611175</v>
      </c>
      <c r="W60" s="92" t="s">
        <v>269</v>
      </c>
    </row>
    <row r="63" spans="1:23" x14ac:dyDescent="0.2">
      <c r="C63" s="40"/>
      <c r="D63" s="40"/>
      <c r="E63" s="40"/>
      <c r="F63" s="40"/>
      <c r="G63" s="40"/>
      <c r="H63" s="40"/>
      <c r="I63" s="40"/>
      <c r="J63" s="40"/>
      <c r="K63" s="40"/>
      <c r="L63" s="40"/>
      <c r="M63" s="40"/>
    </row>
    <row r="64" spans="1:23" x14ac:dyDescent="0.2">
      <c r="C64" s="40"/>
      <c r="D64" s="40"/>
      <c r="E64" s="40"/>
      <c r="F64" s="40"/>
      <c r="G64" s="40"/>
      <c r="H64" s="40"/>
      <c r="I64" s="40"/>
      <c r="J64" s="40"/>
      <c r="K64" s="40"/>
      <c r="L64" s="40"/>
      <c r="M64" s="40"/>
    </row>
    <row r="65" spans="3:14" x14ac:dyDescent="0.2">
      <c r="C65" s="40"/>
      <c r="D65" s="40"/>
      <c r="E65" s="40"/>
      <c r="F65" s="40"/>
      <c r="G65" s="40"/>
      <c r="H65" s="40"/>
      <c r="I65" s="40"/>
      <c r="J65" s="40"/>
      <c r="K65" s="40"/>
      <c r="L65" s="40"/>
      <c r="M65" s="40"/>
      <c r="N65" s="40"/>
    </row>
    <row r="66" spans="3:14" x14ac:dyDescent="0.2">
      <c r="C66" s="40"/>
      <c r="D66" s="40"/>
      <c r="E66" s="40"/>
      <c r="F66" s="40"/>
      <c r="G66" s="40"/>
      <c r="H66" s="40"/>
      <c r="I66" s="40"/>
      <c r="J66" s="40"/>
      <c r="K66" s="40"/>
      <c r="L66" s="40"/>
      <c r="M66" s="40"/>
      <c r="N66" s="40"/>
    </row>
    <row r="67" spans="3:14" x14ac:dyDescent="0.2">
      <c r="C67" s="40"/>
      <c r="D67" s="40"/>
      <c r="E67" s="40"/>
      <c r="F67" s="40"/>
      <c r="G67" s="40"/>
      <c r="H67" s="40"/>
      <c r="I67" s="40"/>
      <c r="J67" s="40"/>
      <c r="K67" s="40"/>
      <c r="L67" s="40"/>
      <c r="M67" s="40"/>
      <c r="N67" s="40"/>
    </row>
    <row r="68" spans="3:14" x14ac:dyDescent="0.2">
      <c r="C68" s="40"/>
      <c r="D68" s="40"/>
      <c r="E68" s="40"/>
      <c r="F68" s="40"/>
      <c r="G68" s="40"/>
      <c r="H68" s="40"/>
      <c r="I68" s="40"/>
      <c r="J68" s="40"/>
      <c r="K68" s="40"/>
      <c r="L68" s="40"/>
      <c r="M68" s="40"/>
      <c r="N68" s="40"/>
    </row>
    <row r="69" spans="3:14" x14ac:dyDescent="0.2">
      <c r="C69" s="40"/>
      <c r="D69" s="40"/>
      <c r="E69" s="40"/>
      <c r="F69" s="40"/>
      <c r="G69" s="40"/>
      <c r="H69" s="40"/>
      <c r="I69" s="40"/>
      <c r="J69" s="40"/>
      <c r="K69" s="40"/>
      <c r="L69" s="40"/>
      <c r="M69" s="40"/>
      <c r="N69" s="40"/>
    </row>
    <row r="70" spans="3:14" x14ac:dyDescent="0.2">
      <c r="C70" s="40"/>
      <c r="D70" s="40"/>
      <c r="E70" s="40"/>
      <c r="F70" s="40"/>
      <c r="G70" s="40"/>
      <c r="H70" s="40"/>
      <c r="I70" s="40"/>
      <c r="J70" s="40"/>
      <c r="K70" s="40"/>
      <c r="L70" s="40"/>
      <c r="M70" s="40"/>
      <c r="N70" s="40"/>
    </row>
    <row r="71" spans="3:14" x14ac:dyDescent="0.2">
      <c r="C71" s="40"/>
      <c r="D71" s="40"/>
      <c r="E71" s="40"/>
      <c r="F71" s="40"/>
      <c r="G71" s="40"/>
      <c r="H71" s="40"/>
      <c r="I71" s="40"/>
      <c r="J71" s="40"/>
      <c r="K71" s="40"/>
      <c r="L71" s="40"/>
      <c r="M71" s="40"/>
      <c r="N71" s="40"/>
    </row>
    <row r="72" spans="3:14" x14ac:dyDescent="0.2">
      <c r="C72" s="40"/>
      <c r="D72" s="40"/>
      <c r="E72" s="40"/>
      <c r="F72" s="40"/>
      <c r="G72" s="40"/>
      <c r="H72" s="40"/>
      <c r="I72" s="40"/>
      <c r="J72" s="40"/>
      <c r="K72" s="40"/>
      <c r="L72" s="40"/>
      <c r="M72" s="40"/>
      <c r="N72" s="40"/>
    </row>
    <row r="73" spans="3:14" x14ac:dyDescent="0.2">
      <c r="C73" s="40"/>
      <c r="D73" s="40"/>
      <c r="E73" s="40"/>
      <c r="F73" s="40"/>
      <c r="G73" s="40"/>
      <c r="H73" s="40"/>
      <c r="I73" s="40"/>
      <c r="J73" s="40"/>
      <c r="K73" s="40"/>
      <c r="L73" s="40"/>
      <c r="M73" s="40"/>
      <c r="N73" s="40"/>
    </row>
    <row r="74" spans="3:14" x14ac:dyDescent="0.2">
      <c r="C74" s="40"/>
      <c r="D74" s="40"/>
      <c r="E74" s="40"/>
      <c r="F74" s="40"/>
      <c r="G74" s="40"/>
      <c r="H74" s="40"/>
      <c r="I74" s="40"/>
      <c r="J74" s="40"/>
      <c r="K74" s="40"/>
      <c r="L74" s="40"/>
      <c r="M74" s="40"/>
      <c r="N74" s="40"/>
    </row>
    <row r="75" spans="3:14" x14ac:dyDescent="0.2">
      <c r="C75" s="40"/>
      <c r="D75" s="40"/>
      <c r="E75" s="40"/>
      <c r="F75" s="40"/>
      <c r="G75" s="40"/>
      <c r="H75" s="40"/>
      <c r="I75" s="40"/>
      <c r="J75" s="40"/>
      <c r="K75" s="40"/>
      <c r="L75" s="40"/>
      <c r="M75" s="40"/>
      <c r="N75" s="40"/>
    </row>
    <row r="76" spans="3:14" x14ac:dyDescent="0.2">
      <c r="C76" s="40"/>
      <c r="D76" s="40"/>
      <c r="E76" s="40"/>
      <c r="F76" s="40"/>
      <c r="G76" s="40"/>
      <c r="H76" s="40"/>
      <c r="I76" s="40"/>
      <c r="J76" s="40"/>
      <c r="K76" s="40"/>
      <c r="L76" s="40"/>
      <c r="M76" s="40"/>
      <c r="N76" s="40"/>
    </row>
    <row r="77" spans="3:14" x14ac:dyDescent="0.2">
      <c r="C77" s="40"/>
      <c r="D77" s="40"/>
      <c r="E77" s="40"/>
      <c r="F77" s="40"/>
      <c r="G77" s="40"/>
      <c r="H77" s="40"/>
      <c r="I77" s="40"/>
      <c r="J77" s="40"/>
      <c r="K77" s="40"/>
      <c r="L77" s="40"/>
      <c r="M77" s="40"/>
      <c r="N77" s="40"/>
    </row>
    <row r="78" spans="3:14" x14ac:dyDescent="0.2">
      <c r="C78" s="40"/>
      <c r="D78" s="40"/>
      <c r="E78" s="40"/>
      <c r="F78" s="40"/>
      <c r="G78" s="40"/>
      <c r="H78" s="40"/>
      <c r="I78" s="40"/>
      <c r="J78" s="40"/>
      <c r="K78" s="40"/>
      <c r="L78" s="40"/>
      <c r="M78" s="40"/>
      <c r="N78" s="40"/>
    </row>
    <row r="79" spans="3:14" x14ac:dyDescent="0.2">
      <c r="C79" s="40"/>
      <c r="D79" s="40"/>
      <c r="E79" s="40"/>
      <c r="F79" s="40"/>
      <c r="G79" s="40"/>
      <c r="H79" s="40"/>
      <c r="I79" s="40"/>
      <c r="J79" s="40"/>
      <c r="K79" s="40"/>
      <c r="L79" s="40"/>
      <c r="M79" s="40"/>
      <c r="N79" s="40"/>
    </row>
    <row r="80" spans="3:14" x14ac:dyDescent="0.2">
      <c r="C80" s="40"/>
      <c r="D80" s="40"/>
      <c r="E80" s="40"/>
      <c r="F80" s="40"/>
      <c r="G80" s="40"/>
      <c r="H80" s="40"/>
      <c r="I80" s="40"/>
      <c r="J80" s="40"/>
      <c r="K80" s="40"/>
      <c r="L80" s="40"/>
      <c r="M80" s="40"/>
      <c r="N80" s="40"/>
    </row>
    <row r="81" spans="3:14" x14ac:dyDescent="0.2">
      <c r="C81" s="40"/>
      <c r="D81" s="40"/>
      <c r="E81" s="40"/>
      <c r="F81" s="40"/>
      <c r="G81" s="40"/>
      <c r="H81" s="40"/>
      <c r="I81" s="40"/>
      <c r="J81" s="40"/>
      <c r="K81" s="40"/>
      <c r="L81" s="40"/>
      <c r="M81" s="40"/>
      <c r="N81" s="40"/>
    </row>
    <row r="82" spans="3:14" x14ac:dyDescent="0.2">
      <c r="C82" s="40"/>
      <c r="D82" s="40"/>
      <c r="E82" s="40"/>
      <c r="F82" s="40"/>
      <c r="G82" s="40"/>
      <c r="H82" s="40"/>
      <c r="I82" s="40"/>
      <c r="J82" s="40"/>
      <c r="K82" s="40"/>
      <c r="L82" s="40"/>
      <c r="M82" s="40"/>
      <c r="N82" s="40"/>
    </row>
    <row r="83" spans="3:14" x14ac:dyDescent="0.2">
      <c r="C83" s="40"/>
      <c r="D83" s="40"/>
      <c r="E83" s="40"/>
      <c r="F83" s="40"/>
      <c r="G83" s="40"/>
      <c r="H83" s="40"/>
      <c r="I83" s="40"/>
      <c r="J83" s="40"/>
      <c r="K83" s="40"/>
      <c r="L83" s="40"/>
      <c r="M83" s="40"/>
      <c r="N83" s="40"/>
    </row>
    <row r="84" spans="3:14" x14ac:dyDescent="0.2">
      <c r="C84" s="40"/>
      <c r="D84" s="40"/>
      <c r="E84" s="40"/>
      <c r="F84" s="40"/>
      <c r="G84" s="40"/>
      <c r="H84" s="40"/>
      <c r="I84" s="40"/>
      <c r="J84" s="40"/>
      <c r="K84" s="40"/>
      <c r="L84" s="40"/>
      <c r="M84" s="40"/>
      <c r="N84" s="40"/>
    </row>
    <row r="85" spans="3:14" x14ac:dyDescent="0.2">
      <c r="C85" s="40"/>
      <c r="D85" s="40"/>
      <c r="E85" s="40"/>
      <c r="F85" s="40"/>
      <c r="G85" s="40"/>
      <c r="H85" s="40"/>
      <c r="I85" s="40"/>
      <c r="J85" s="40"/>
      <c r="K85" s="40"/>
      <c r="L85" s="40"/>
      <c r="M85" s="40"/>
      <c r="N85" s="40"/>
    </row>
    <row r="86" spans="3:14" x14ac:dyDescent="0.2">
      <c r="C86" s="40"/>
      <c r="D86" s="40"/>
      <c r="E86" s="40"/>
      <c r="F86" s="40"/>
      <c r="G86" s="40"/>
      <c r="H86" s="40"/>
      <c r="I86" s="40"/>
      <c r="J86" s="40"/>
      <c r="K86" s="40"/>
      <c r="L86" s="40"/>
      <c r="M86" s="40"/>
      <c r="N86" s="40"/>
    </row>
    <row r="87" spans="3:14" x14ac:dyDescent="0.2">
      <c r="C87" s="40"/>
      <c r="D87" s="40"/>
      <c r="E87" s="40"/>
      <c r="F87" s="40"/>
      <c r="G87" s="40"/>
      <c r="H87" s="40"/>
      <c r="I87" s="40"/>
      <c r="J87" s="40"/>
      <c r="K87" s="40"/>
      <c r="L87" s="40"/>
      <c r="M87" s="40"/>
      <c r="N87" s="40"/>
    </row>
    <row r="88" spans="3:14" x14ac:dyDescent="0.2">
      <c r="C88" s="40"/>
      <c r="D88" s="40"/>
      <c r="E88" s="40"/>
      <c r="F88" s="40"/>
      <c r="G88" s="40"/>
      <c r="H88" s="40"/>
      <c r="I88" s="40"/>
      <c r="J88" s="40"/>
      <c r="K88" s="40"/>
      <c r="L88" s="40"/>
      <c r="M88" s="40"/>
      <c r="N88" s="40"/>
    </row>
    <row r="89" spans="3:14" x14ac:dyDescent="0.2">
      <c r="C89" s="40"/>
      <c r="D89" s="40"/>
      <c r="E89" s="40"/>
      <c r="F89" s="40"/>
      <c r="G89" s="40"/>
      <c r="H89" s="40"/>
      <c r="I89" s="40"/>
      <c r="J89" s="40"/>
      <c r="K89" s="40"/>
      <c r="L89" s="40"/>
      <c r="M89" s="40"/>
      <c r="N89" s="40"/>
    </row>
    <row r="90" spans="3:14" x14ac:dyDescent="0.2">
      <c r="C90" s="40"/>
      <c r="D90" s="40"/>
      <c r="E90" s="40"/>
      <c r="F90" s="40"/>
      <c r="G90" s="40"/>
      <c r="H90" s="40"/>
      <c r="I90" s="40"/>
      <c r="J90" s="40"/>
      <c r="K90" s="40"/>
      <c r="L90" s="40"/>
      <c r="M90" s="40"/>
      <c r="N90" s="40"/>
    </row>
    <row r="91" spans="3:14" x14ac:dyDescent="0.2">
      <c r="C91" s="40"/>
      <c r="D91" s="40"/>
      <c r="E91" s="40"/>
      <c r="F91" s="40"/>
      <c r="G91" s="40"/>
      <c r="H91" s="40"/>
      <c r="I91" s="40"/>
      <c r="J91" s="40"/>
      <c r="K91" s="40"/>
      <c r="L91" s="40"/>
      <c r="M91" s="40"/>
      <c r="N91" s="40"/>
    </row>
    <row r="92" spans="3:14" x14ac:dyDescent="0.2">
      <c r="C92" s="40"/>
      <c r="D92" s="40"/>
      <c r="E92" s="40"/>
      <c r="F92" s="40"/>
      <c r="G92" s="40"/>
      <c r="H92" s="40"/>
      <c r="I92" s="40"/>
      <c r="J92" s="40"/>
      <c r="K92" s="40"/>
      <c r="L92" s="40"/>
      <c r="M92" s="40"/>
      <c r="N92" s="40"/>
    </row>
    <row r="93" spans="3:14" x14ac:dyDescent="0.2">
      <c r="C93" s="40"/>
      <c r="D93" s="40"/>
      <c r="E93" s="40"/>
      <c r="F93" s="40"/>
      <c r="G93" s="40"/>
      <c r="H93" s="40"/>
      <c r="I93" s="40"/>
      <c r="J93" s="40"/>
      <c r="K93" s="40"/>
      <c r="L93" s="40"/>
      <c r="M93" s="40"/>
      <c r="N93" s="40"/>
    </row>
    <row r="94" spans="3:14" x14ac:dyDescent="0.2">
      <c r="C94" s="40"/>
      <c r="D94" s="40"/>
      <c r="E94" s="40"/>
      <c r="F94" s="40"/>
      <c r="G94" s="40"/>
      <c r="H94" s="40"/>
      <c r="I94" s="40"/>
      <c r="J94" s="40"/>
      <c r="K94" s="40"/>
      <c r="L94" s="40"/>
      <c r="M94" s="40"/>
      <c r="N94" s="40"/>
    </row>
    <row r="95" spans="3:14" x14ac:dyDescent="0.2">
      <c r="C95" s="40"/>
      <c r="D95" s="40"/>
      <c r="E95" s="40"/>
      <c r="F95" s="40"/>
      <c r="G95" s="40"/>
      <c r="H95" s="40"/>
      <c r="I95" s="40"/>
      <c r="J95" s="40"/>
      <c r="K95" s="40"/>
      <c r="L95" s="40"/>
      <c r="M95" s="40"/>
      <c r="N95" s="40"/>
    </row>
    <row r="96" spans="3:14" x14ac:dyDescent="0.2">
      <c r="C96" s="40"/>
      <c r="D96" s="40"/>
      <c r="E96" s="40"/>
      <c r="F96" s="40"/>
      <c r="G96" s="40"/>
      <c r="H96" s="40"/>
      <c r="I96" s="40"/>
      <c r="J96" s="40"/>
      <c r="K96" s="40"/>
      <c r="L96" s="40"/>
      <c r="M96" s="40"/>
      <c r="N96" s="40"/>
    </row>
    <row r="97" spans="3:14" x14ac:dyDescent="0.2">
      <c r="C97" s="40"/>
      <c r="D97" s="40"/>
      <c r="E97" s="40"/>
      <c r="F97" s="40"/>
      <c r="G97" s="40"/>
      <c r="H97" s="40"/>
      <c r="I97" s="40"/>
      <c r="J97" s="40"/>
      <c r="K97" s="40"/>
      <c r="L97" s="40"/>
      <c r="M97" s="40"/>
      <c r="N97" s="40"/>
    </row>
    <row r="98" spans="3:14" x14ac:dyDescent="0.2">
      <c r="C98" s="40"/>
      <c r="D98" s="40"/>
      <c r="E98" s="40"/>
      <c r="F98" s="40"/>
      <c r="G98" s="40"/>
      <c r="H98" s="40"/>
      <c r="I98" s="40"/>
      <c r="J98" s="40"/>
      <c r="K98" s="40"/>
      <c r="L98" s="40"/>
      <c r="M98" s="40"/>
      <c r="N98" s="40"/>
    </row>
    <row r="99" spans="3:14" x14ac:dyDescent="0.2">
      <c r="C99" s="40"/>
      <c r="D99" s="40"/>
      <c r="E99" s="40"/>
      <c r="F99" s="40"/>
      <c r="G99" s="40"/>
      <c r="H99" s="40"/>
      <c r="I99" s="40"/>
      <c r="J99" s="40"/>
      <c r="K99" s="40"/>
      <c r="L99" s="40"/>
      <c r="M99" s="40"/>
      <c r="N99" s="40"/>
    </row>
    <row r="100" spans="3:14" x14ac:dyDescent="0.2">
      <c r="C100" s="40"/>
      <c r="D100" s="40"/>
      <c r="E100" s="40"/>
      <c r="F100" s="40"/>
      <c r="G100" s="40"/>
      <c r="H100" s="40"/>
      <c r="I100" s="40"/>
      <c r="J100" s="40"/>
      <c r="K100" s="40"/>
      <c r="L100" s="40"/>
      <c r="M100" s="40"/>
      <c r="N100" s="40"/>
    </row>
    <row r="101" spans="3:14" x14ac:dyDescent="0.2">
      <c r="C101" s="40"/>
      <c r="D101" s="40"/>
      <c r="E101" s="40"/>
      <c r="F101" s="40"/>
      <c r="G101" s="40"/>
      <c r="H101" s="40"/>
      <c r="I101" s="40"/>
      <c r="J101" s="40"/>
      <c r="K101" s="40"/>
      <c r="L101" s="40"/>
      <c r="M101" s="40"/>
      <c r="N101" s="40"/>
    </row>
    <row r="102" spans="3:14" x14ac:dyDescent="0.2">
      <c r="C102" s="40"/>
      <c r="D102" s="40"/>
      <c r="E102" s="40"/>
      <c r="F102" s="40"/>
      <c r="G102" s="40"/>
      <c r="H102" s="40"/>
      <c r="I102" s="40"/>
      <c r="J102" s="40"/>
      <c r="K102" s="40"/>
      <c r="L102" s="40"/>
      <c r="M102" s="40"/>
      <c r="N102" s="40"/>
    </row>
    <row r="103" spans="3:14" x14ac:dyDescent="0.2">
      <c r="C103" s="40"/>
      <c r="D103" s="40"/>
      <c r="E103" s="40"/>
      <c r="F103" s="40"/>
      <c r="G103" s="40"/>
      <c r="H103" s="40"/>
      <c r="I103" s="40"/>
      <c r="J103" s="40"/>
      <c r="K103" s="40"/>
      <c r="L103" s="40"/>
      <c r="M103" s="40"/>
      <c r="N103" s="40"/>
    </row>
    <row r="104" spans="3:14" x14ac:dyDescent="0.2">
      <c r="C104" s="40"/>
      <c r="D104" s="40"/>
      <c r="E104" s="40"/>
      <c r="F104" s="40"/>
      <c r="G104" s="40"/>
      <c r="H104" s="40"/>
      <c r="I104" s="40"/>
      <c r="J104" s="40"/>
      <c r="K104" s="40"/>
      <c r="L104" s="40"/>
      <c r="M104" s="40"/>
      <c r="N104" s="40"/>
    </row>
    <row r="105" spans="3:14" x14ac:dyDescent="0.2">
      <c r="C105" s="40"/>
      <c r="D105" s="40"/>
      <c r="E105" s="40"/>
      <c r="F105" s="40"/>
      <c r="G105" s="40"/>
      <c r="H105" s="40"/>
      <c r="I105" s="40"/>
      <c r="J105" s="40"/>
      <c r="K105" s="40"/>
      <c r="L105" s="40"/>
      <c r="M105" s="40"/>
      <c r="N105" s="40"/>
    </row>
    <row r="106" spans="3:14" x14ac:dyDescent="0.2">
      <c r="C106" s="40"/>
      <c r="D106" s="40"/>
      <c r="E106" s="40"/>
      <c r="F106" s="40"/>
      <c r="G106" s="40"/>
      <c r="H106" s="40"/>
      <c r="I106" s="40"/>
      <c r="J106" s="40"/>
      <c r="K106" s="40"/>
      <c r="L106" s="40"/>
      <c r="M106" s="40"/>
      <c r="N106" s="40"/>
    </row>
    <row r="107" spans="3:14" x14ac:dyDescent="0.2">
      <c r="C107" s="40"/>
      <c r="D107" s="40"/>
      <c r="E107" s="40"/>
      <c r="F107" s="40"/>
      <c r="G107" s="40"/>
      <c r="H107" s="40"/>
      <c r="I107" s="40"/>
      <c r="J107" s="40"/>
      <c r="K107" s="40"/>
      <c r="L107" s="40"/>
      <c r="M107" s="40"/>
      <c r="N107" s="40"/>
    </row>
    <row r="108" spans="3:14" x14ac:dyDescent="0.2">
      <c r="C108" s="40"/>
      <c r="D108" s="40"/>
      <c r="E108" s="40"/>
      <c r="F108" s="40"/>
      <c r="G108" s="40"/>
      <c r="H108" s="40"/>
      <c r="I108" s="40"/>
      <c r="J108" s="40"/>
      <c r="K108" s="40"/>
      <c r="L108" s="40"/>
      <c r="M108" s="40"/>
      <c r="N108" s="40"/>
    </row>
    <row r="109" spans="3:14" x14ac:dyDescent="0.2">
      <c r="C109" s="40"/>
      <c r="D109" s="40"/>
      <c r="E109" s="40"/>
      <c r="F109" s="40"/>
      <c r="G109" s="40"/>
      <c r="H109" s="40"/>
      <c r="I109" s="40"/>
      <c r="J109" s="40"/>
      <c r="K109" s="40"/>
      <c r="L109" s="40"/>
      <c r="M109" s="40"/>
      <c r="N109" s="40"/>
    </row>
    <row r="110" spans="3:14" x14ac:dyDescent="0.2">
      <c r="C110" s="40"/>
      <c r="D110" s="40"/>
      <c r="E110" s="40"/>
      <c r="F110" s="40"/>
      <c r="G110" s="40"/>
      <c r="H110" s="40"/>
      <c r="I110" s="40"/>
      <c r="J110" s="40"/>
      <c r="K110" s="40"/>
      <c r="L110" s="40"/>
      <c r="M110" s="40"/>
      <c r="N110" s="40"/>
    </row>
    <row r="111" spans="3:14" x14ac:dyDescent="0.2">
      <c r="C111" s="40"/>
      <c r="D111" s="40"/>
      <c r="E111" s="40"/>
      <c r="F111" s="40"/>
      <c r="G111" s="40"/>
      <c r="H111" s="40"/>
      <c r="I111" s="40"/>
      <c r="J111" s="40"/>
      <c r="K111" s="40"/>
      <c r="L111" s="40"/>
      <c r="M111" s="40"/>
      <c r="N111" s="40"/>
    </row>
    <row r="112" spans="3:14" x14ac:dyDescent="0.2">
      <c r="C112" s="40"/>
      <c r="D112" s="40"/>
      <c r="E112" s="40"/>
      <c r="F112" s="40"/>
      <c r="G112" s="40"/>
      <c r="H112" s="40"/>
      <c r="I112" s="40"/>
      <c r="J112" s="40"/>
      <c r="K112" s="40"/>
      <c r="L112" s="40"/>
      <c r="M112" s="40"/>
      <c r="N112" s="40"/>
    </row>
    <row r="113" spans="3:14" x14ac:dyDescent="0.2">
      <c r="C113" s="40"/>
      <c r="D113" s="40"/>
      <c r="E113" s="40"/>
      <c r="F113" s="40"/>
      <c r="G113" s="40"/>
      <c r="H113" s="40"/>
      <c r="I113" s="40"/>
      <c r="J113" s="40"/>
      <c r="K113" s="40"/>
      <c r="L113" s="40"/>
      <c r="M113" s="40"/>
      <c r="N113" s="40"/>
    </row>
    <row r="114" spans="3:14" x14ac:dyDescent="0.2">
      <c r="C114" s="40"/>
      <c r="D114" s="40"/>
      <c r="E114" s="40"/>
      <c r="F114" s="40"/>
      <c r="G114" s="40"/>
      <c r="H114" s="40"/>
      <c r="I114" s="40"/>
      <c r="J114" s="40"/>
      <c r="K114" s="40"/>
      <c r="L114" s="40"/>
      <c r="M114" s="40"/>
      <c r="N114" s="40"/>
    </row>
    <row r="115" spans="3:14" x14ac:dyDescent="0.2">
      <c r="C115" s="40"/>
      <c r="D115" s="40"/>
      <c r="E115" s="40"/>
      <c r="F115" s="40"/>
      <c r="G115" s="40"/>
      <c r="H115" s="40"/>
      <c r="I115" s="40"/>
      <c r="J115" s="40"/>
      <c r="K115" s="40"/>
      <c r="L115" s="40"/>
      <c r="M115" s="40"/>
      <c r="N115" s="40"/>
    </row>
    <row r="116" spans="3:14" x14ac:dyDescent="0.2">
      <c r="C116" s="40"/>
      <c r="D116" s="40"/>
      <c r="E116" s="40"/>
      <c r="F116" s="40"/>
      <c r="G116" s="40"/>
      <c r="H116" s="40"/>
      <c r="I116" s="40"/>
      <c r="J116" s="40"/>
      <c r="K116" s="40"/>
      <c r="L116" s="40"/>
      <c r="M116" s="40"/>
      <c r="N116" s="40"/>
    </row>
    <row r="117" spans="3:14" x14ac:dyDescent="0.2">
      <c r="C117" s="40"/>
      <c r="D117" s="40"/>
      <c r="E117" s="40"/>
      <c r="F117" s="40"/>
      <c r="G117" s="40"/>
      <c r="H117" s="40"/>
      <c r="I117" s="40"/>
      <c r="J117" s="40"/>
      <c r="K117" s="40"/>
      <c r="L117" s="40"/>
      <c r="M117" s="40"/>
      <c r="N117" s="40"/>
    </row>
    <row r="118" spans="3:14" x14ac:dyDescent="0.2">
      <c r="C118" s="40"/>
      <c r="D118" s="40"/>
      <c r="E118" s="40"/>
      <c r="F118" s="40"/>
      <c r="G118" s="40"/>
      <c r="H118" s="40"/>
      <c r="I118" s="40"/>
      <c r="J118" s="40"/>
      <c r="K118" s="40"/>
      <c r="L118" s="40"/>
      <c r="M118" s="40"/>
      <c r="N118" s="40"/>
    </row>
    <row r="119" spans="3:14" x14ac:dyDescent="0.2">
      <c r="C119" s="40"/>
      <c r="D119" s="40"/>
      <c r="E119" s="40"/>
      <c r="F119" s="40"/>
      <c r="G119" s="40"/>
      <c r="H119" s="40"/>
      <c r="I119" s="40"/>
      <c r="J119" s="40"/>
      <c r="K119" s="40"/>
      <c r="L119" s="40"/>
      <c r="M119" s="40"/>
      <c r="N119" s="40"/>
    </row>
    <row r="120" spans="3:14" x14ac:dyDescent="0.2">
      <c r="C120" s="40"/>
      <c r="D120" s="40"/>
      <c r="E120" s="40"/>
      <c r="F120" s="40"/>
      <c r="G120" s="40"/>
      <c r="H120" s="40"/>
      <c r="I120" s="40"/>
      <c r="J120" s="40"/>
      <c r="K120" s="40"/>
      <c r="L120" s="40"/>
      <c r="M120" s="40"/>
      <c r="N120" s="40"/>
    </row>
    <row r="121" spans="3:14" x14ac:dyDescent="0.2">
      <c r="C121" s="40"/>
      <c r="D121" s="40"/>
      <c r="E121" s="40"/>
      <c r="F121" s="40"/>
      <c r="G121" s="40"/>
      <c r="H121" s="40"/>
      <c r="I121" s="40"/>
      <c r="J121" s="40"/>
      <c r="K121" s="40"/>
      <c r="L121" s="40"/>
      <c r="M121" s="40"/>
      <c r="N121" s="40"/>
    </row>
    <row r="122" spans="3:14" x14ac:dyDescent="0.2">
      <c r="C122" s="40"/>
      <c r="D122" s="40"/>
      <c r="E122" s="40"/>
      <c r="F122" s="40"/>
      <c r="G122" s="40"/>
      <c r="H122" s="40"/>
      <c r="I122" s="40"/>
      <c r="J122" s="40"/>
      <c r="K122" s="40"/>
      <c r="L122" s="40"/>
      <c r="M122" s="40"/>
      <c r="N122" s="40"/>
    </row>
    <row r="123" spans="3:14" x14ac:dyDescent="0.2">
      <c r="C123" s="40"/>
      <c r="D123" s="40"/>
      <c r="E123" s="40"/>
      <c r="F123" s="40"/>
      <c r="G123" s="40"/>
      <c r="H123" s="40"/>
      <c r="I123" s="40"/>
      <c r="J123" s="40"/>
      <c r="K123" s="40"/>
      <c r="L123" s="40"/>
      <c r="M123" s="40"/>
      <c r="N123" s="40"/>
    </row>
    <row r="124" spans="3:14" x14ac:dyDescent="0.2">
      <c r="C124" s="40"/>
      <c r="D124" s="40"/>
      <c r="E124" s="40"/>
      <c r="F124" s="40"/>
      <c r="G124" s="40"/>
      <c r="H124" s="40"/>
      <c r="I124" s="40"/>
      <c r="J124" s="40"/>
      <c r="K124" s="40"/>
      <c r="L124" s="40"/>
      <c r="M124" s="40"/>
      <c r="N124" s="40"/>
    </row>
    <row r="125" spans="3:14" x14ac:dyDescent="0.2">
      <c r="C125" s="40"/>
      <c r="D125" s="40"/>
      <c r="E125" s="40"/>
      <c r="F125" s="40"/>
      <c r="G125" s="40"/>
      <c r="H125" s="40"/>
      <c r="I125" s="40"/>
      <c r="J125" s="40"/>
      <c r="K125" s="40"/>
      <c r="L125" s="40"/>
      <c r="M125" s="40"/>
      <c r="N125" s="40"/>
    </row>
    <row r="126" spans="3:14" x14ac:dyDescent="0.2">
      <c r="C126" s="40"/>
      <c r="D126" s="40"/>
      <c r="E126" s="40"/>
      <c r="F126" s="40"/>
      <c r="G126" s="40"/>
      <c r="H126" s="40"/>
      <c r="I126" s="40"/>
      <c r="J126" s="40"/>
      <c r="K126" s="40"/>
      <c r="L126" s="40"/>
      <c r="M126" s="40"/>
      <c r="N126" s="40"/>
    </row>
    <row r="127" spans="3:14" x14ac:dyDescent="0.2">
      <c r="C127" s="40"/>
      <c r="D127" s="40"/>
      <c r="E127" s="40"/>
      <c r="F127" s="40"/>
      <c r="G127" s="40"/>
      <c r="H127" s="40"/>
      <c r="I127" s="40"/>
      <c r="J127" s="40"/>
      <c r="K127" s="40"/>
      <c r="L127" s="40"/>
      <c r="M127" s="40"/>
      <c r="N127" s="40"/>
    </row>
    <row r="128" spans="3:14" x14ac:dyDescent="0.2">
      <c r="C128" s="40"/>
      <c r="D128" s="40"/>
      <c r="E128" s="40"/>
      <c r="F128" s="40"/>
      <c r="G128" s="40"/>
      <c r="H128" s="40"/>
      <c r="I128" s="40"/>
      <c r="J128" s="40"/>
      <c r="K128" s="40"/>
      <c r="L128" s="40"/>
      <c r="M128" s="40"/>
      <c r="N128" s="40"/>
    </row>
    <row r="129" spans="3:14" x14ac:dyDescent="0.2">
      <c r="C129" s="40"/>
      <c r="D129" s="40"/>
      <c r="E129" s="40"/>
      <c r="F129" s="40"/>
      <c r="G129" s="40"/>
      <c r="H129" s="40"/>
      <c r="I129" s="40"/>
      <c r="J129" s="40"/>
      <c r="K129" s="40"/>
      <c r="L129" s="40"/>
      <c r="M129" s="40"/>
      <c r="N129" s="40"/>
    </row>
    <row r="130" spans="3:14" x14ac:dyDescent="0.2">
      <c r="C130" s="40"/>
      <c r="D130" s="40"/>
      <c r="E130" s="40"/>
      <c r="F130" s="40"/>
      <c r="G130" s="40"/>
      <c r="H130" s="40"/>
      <c r="I130" s="40"/>
      <c r="J130" s="40"/>
      <c r="K130" s="40"/>
      <c r="L130" s="40"/>
      <c r="M130" s="40"/>
      <c r="N130" s="40"/>
    </row>
    <row r="131" spans="3:14" x14ac:dyDescent="0.2">
      <c r="C131" s="40"/>
      <c r="D131" s="40"/>
      <c r="E131" s="40"/>
      <c r="F131" s="40"/>
      <c r="G131" s="40"/>
      <c r="H131" s="40"/>
      <c r="I131" s="40"/>
      <c r="J131" s="40"/>
      <c r="K131" s="40"/>
      <c r="L131" s="40"/>
      <c r="M131" s="40"/>
      <c r="N131" s="40"/>
    </row>
    <row r="132" spans="3:14" x14ac:dyDescent="0.2">
      <c r="C132" s="40"/>
      <c r="D132" s="40"/>
      <c r="E132" s="40"/>
      <c r="F132" s="40"/>
      <c r="G132" s="40"/>
      <c r="H132" s="40"/>
      <c r="I132" s="40"/>
      <c r="J132" s="40"/>
      <c r="K132" s="40"/>
      <c r="L132" s="40"/>
      <c r="M132" s="40"/>
      <c r="N132" s="40"/>
    </row>
    <row r="133" spans="3:14" x14ac:dyDescent="0.2">
      <c r="C133" s="40"/>
      <c r="D133" s="40"/>
      <c r="E133" s="40"/>
      <c r="F133" s="40"/>
      <c r="G133" s="40"/>
      <c r="H133" s="40"/>
      <c r="I133" s="40"/>
      <c r="J133" s="40"/>
      <c r="K133" s="40"/>
      <c r="L133" s="40"/>
      <c r="M133" s="40"/>
      <c r="N133" s="40"/>
    </row>
    <row r="134" spans="3:14" x14ac:dyDescent="0.2">
      <c r="C134" s="40"/>
      <c r="D134" s="40"/>
      <c r="E134" s="40"/>
      <c r="F134" s="40"/>
      <c r="G134" s="40"/>
      <c r="H134" s="40"/>
      <c r="I134" s="40"/>
      <c r="J134" s="40"/>
      <c r="K134" s="40"/>
      <c r="L134" s="40"/>
      <c r="M134" s="40"/>
      <c r="N134" s="40"/>
    </row>
    <row r="135" spans="3:14" x14ac:dyDescent="0.2">
      <c r="C135" s="40"/>
      <c r="D135" s="40"/>
      <c r="E135" s="40"/>
      <c r="F135" s="40"/>
      <c r="G135" s="40"/>
      <c r="H135" s="40"/>
      <c r="I135" s="40"/>
      <c r="J135" s="40"/>
      <c r="K135" s="40"/>
      <c r="L135" s="40"/>
      <c r="M135" s="40"/>
      <c r="N135" s="40"/>
    </row>
    <row r="136" spans="3:14" x14ac:dyDescent="0.2">
      <c r="C136" s="40"/>
      <c r="D136" s="40"/>
      <c r="E136" s="40"/>
      <c r="F136" s="40"/>
      <c r="G136" s="40"/>
      <c r="H136" s="40"/>
      <c r="I136" s="40"/>
      <c r="J136" s="40"/>
      <c r="K136" s="40"/>
      <c r="L136" s="40"/>
      <c r="M136" s="40"/>
      <c r="N136" s="40"/>
    </row>
    <row r="137" spans="3:14" x14ac:dyDescent="0.2">
      <c r="C137" s="40"/>
      <c r="D137" s="40"/>
      <c r="E137" s="40"/>
      <c r="F137" s="40"/>
      <c r="G137" s="40"/>
      <c r="H137" s="40"/>
      <c r="I137" s="40"/>
      <c r="J137" s="40"/>
      <c r="K137" s="40"/>
      <c r="L137" s="40"/>
      <c r="M137" s="40"/>
      <c r="N137" s="40"/>
    </row>
    <row r="138" spans="3:14" x14ac:dyDescent="0.2">
      <c r="C138" s="40"/>
      <c r="D138" s="40"/>
      <c r="E138" s="40"/>
      <c r="F138" s="40"/>
      <c r="G138" s="40"/>
      <c r="H138" s="40"/>
      <c r="I138" s="40"/>
      <c r="J138" s="40"/>
      <c r="K138" s="40"/>
      <c r="L138" s="40"/>
      <c r="M138" s="40"/>
      <c r="N138" s="40"/>
    </row>
    <row r="139" spans="3:14" x14ac:dyDescent="0.2">
      <c r="C139" s="40"/>
      <c r="D139" s="40"/>
      <c r="E139" s="40"/>
      <c r="F139" s="40"/>
      <c r="G139" s="40"/>
      <c r="H139" s="40"/>
      <c r="I139" s="40"/>
      <c r="J139" s="40"/>
      <c r="K139" s="40"/>
      <c r="L139" s="40"/>
      <c r="M139" s="40"/>
      <c r="N139" s="40"/>
    </row>
    <row r="140" spans="3:14" x14ac:dyDescent="0.2">
      <c r="C140" s="40"/>
      <c r="D140" s="40"/>
      <c r="E140" s="40"/>
      <c r="F140" s="40"/>
      <c r="G140" s="40"/>
      <c r="H140" s="40"/>
      <c r="I140" s="40"/>
      <c r="J140" s="40"/>
      <c r="K140" s="40"/>
      <c r="L140" s="40"/>
      <c r="M140" s="40"/>
      <c r="N140" s="40"/>
    </row>
    <row r="141" spans="3:14" x14ac:dyDescent="0.2">
      <c r="C141" s="40"/>
      <c r="D141" s="40"/>
      <c r="E141" s="40"/>
      <c r="F141" s="40"/>
      <c r="G141" s="40"/>
      <c r="H141" s="40"/>
      <c r="I141" s="40"/>
      <c r="J141" s="40"/>
      <c r="K141" s="40"/>
      <c r="L141" s="40"/>
      <c r="M141" s="40"/>
      <c r="N141" s="40"/>
    </row>
    <row r="142" spans="3:14" x14ac:dyDescent="0.2">
      <c r="C142" s="40"/>
      <c r="D142" s="40"/>
      <c r="E142" s="40"/>
      <c r="F142" s="40"/>
      <c r="G142" s="40"/>
      <c r="H142" s="40"/>
      <c r="I142" s="40"/>
      <c r="J142" s="40"/>
      <c r="K142" s="40"/>
      <c r="L142" s="40"/>
      <c r="M142" s="40"/>
      <c r="N142" s="40"/>
    </row>
    <row r="143" spans="3:14" x14ac:dyDescent="0.2">
      <c r="C143" s="40"/>
      <c r="D143" s="40"/>
      <c r="E143" s="40"/>
      <c r="F143" s="40"/>
      <c r="G143" s="40"/>
      <c r="H143" s="40"/>
      <c r="I143" s="40"/>
      <c r="J143" s="40"/>
      <c r="K143" s="40"/>
      <c r="L143" s="40"/>
      <c r="M143" s="40"/>
      <c r="N143" s="40"/>
    </row>
    <row r="144" spans="3:14" x14ac:dyDescent="0.2">
      <c r="C144" s="40"/>
      <c r="D144" s="40"/>
      <c r="E144" s="40"/>
      <c r="F144" s="40"/>
      <c r="G144" s="40"/>
      <c r="H144" s="40"/>
      <c r="I144" s="40"/>
      <c r="J144" s="40"/>
      <c r="K144" s="40"/>
      <c r="L144" s="40"/>
      <c r="M144" s="40"/>
      <c r="N144" s="40"/>
    </row>
    <row r="145" spans="3:14" x14ac:dyDescent="0.2">
      <c r="C145" s="40"/>
      <c r="D145" s="40"/>
      <c r="E145" s="40"/>
      <c r="F145" s="40"/>
      <c r="G145" s="40"/>
      <c r="H145" s="40"/>
      <c r="I145" s="40"/>
      <c r="J145" s="40"/>
      <c r="K145" s="40"/>
      <c r="L145" s="40"/>
      <c r="M145" s="40"/>
      <c r="N145" s="40"/>
    </row>
    <row r="146" spans="3:14" x14ac:dyDescent="0.2">
      <c r="C146" s="40"/>
      <c r="D146" s="40"/>
      <c r="E146" s="40"/>
      <c r="F146" s="40"/>
      <c r="G146" s="40"/>
      <c r="H146" s="40"/>
      <c r="I146" s="40"/>
      <c r="J146" s="40"/>
      <c r="K146" s="40"/>
      <c r="L146" s="40"/>
      <c r="M146" s="40"/>
      <c r="N146" s="40"/>
    </row>
  </sheetData>
  <pageMargins left="0.7" right="0.7" top="0.75" bottom="0.75" header="0.3" footer="0.3"/>
  <pageSetup paperSize="9" scale="72" fitToHeight="0" orientation="portrait" r:id="rId1"/>
  <customProperties>
    <customPr name="SheetOptions" r:id="rId2"/>
  </customProperties>
  <ignoredErrors>
    <ignoredError sqref="C60:G60 C56:H56 C26 C36 D26:P26 C59:G59 C32 D32:P32 D34:P34 D36:P36 C38 D38:P38 C43 D43:P43 C45 D45:P45 C47 D47:P47 C49 D49:P49 C51 D51:P51 C53 D53:P5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37"/>
  <sheetViews>
    <sheetView tabSelected="1" topLeftCell="B16" zoomScale="70" zoomScaleNormal="70" workbookViewId="0">
      <selection activeCell="E59" sqref="E59"/>
    </sheetView>
  </sheetViews>
  <sheetFormatPr defaultColWidth="9.140625" defaultRowHeight="15" outlineLevelRow="2" outlineLevelCol="1" x14ac:dyDescent="0.25"/>
  <cols>
    <col min="1" max="1" width="9.140625" style="1" hidden="1" customWidth="1" outlineLevel="1"/>
    <col min="2" max="2" width="53.5703125" style="1" customWidth="1" collapsed="1"/>
    <col min="3" max="7" width="14.85546875" style="1" bestFit="1" customWidth="1"/>
    <col min="8" max="22" width="14.85546875" style="1" customWidth="1"/>
    <col min="24" max="16384" width="9.140625" style="1"/>
  </cols>
  <sheetData>
    <row r="1" spans="1:22" hidden="1" outlineLevel="1" x14ac:dyDescent="0.25">
      <c r="A1" s="1" t="s">
        <v>141</v>
      </c>
      <c r="B1" s="2" t="s">
        <v>1</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row>
    <row r="2" spans="1:22" hidden="1" outlineLevel="1" x14ac:dyDescent="0.25">
      <c r="B2" s="2" t="s">
        <v>4</v>
      </c>
      <c r="C2" s="5">
        <v>2017</v>
      </c>
      <c r="D2" s="5">
        <v>2017</v>
      </c>
      <c r="E2" s="5">
        <v>2017</v>
      </c>
      <c r="F2" s="5">
        <v>2017</v>
      </c>
      <c r="G2" s="5">
        <v>2018</v>
      </c>
      <c r="H2" s="5">
        <v>2018</v>
      </c>
      <c r="I2" s="5">
        <v>2018</v>
      </c>
      <c r="J2" s="5">
        <v>2018</v>
      </c>
      <c r="K2" s="5">
        <v>2019</v>
      </c>
      <c r="L2" s="5">
        <v>2019</v>
      </c>
      <c r="M2" s="5">
        <v>2019</v>
      </c>
      <c r="N2" s="5">
        <v>2019</v>
      </c>
      <c r="O2" s="5">
        <v>2020</v>
      </c>
      <c r="P2" s="5">
        <v>2020</v>
      </c>
      <c r="Q2" s="5">
        <v>2020</v>
      </c>
      <c r="R2" s="5">
        <v>2020</v>
      </c>
      <c r="S2" s="5">
        <v>2021</v>
      </c>
      <c r="T2" s="5">
        <v>2021</v>
      </c>
      <c r="U2" s="5">
        <v>2021</v>
      </c>
      <c r="V2" s="5">
        <v>2021</v>
      </c>
    </row>
    <row r="3" spans="1:22" hidden="1" outlineLevel="1" x14ac:dyDescent="0.25">
      <c r="B3" s="2" t="s">
        <v>6</v>
      </c>
      <c r="C3" s="1" t="s">
        <v>142</v>
      </c>
      <c r="D3" s="1" t="s">
        <v>143</v>
      </c>
      <c r="E3" s="1" t="s">
        <v>145</v>
      </c>
      <c r="F3" s="1" t="s">
        <v>96</v>
      </c>
      <c r="G3" s="1" t="s">
        <v>142</v>
      </c>
      <c r="H3" s="1" t="s">
        <v>143</v>
      </c>
      <c r="I3" s="1" t="s">
        <v>145</v>
      </c>
      <c r="J3" s="1" t="s">
        <v>96</v>
      </c>
      <c r="K3" s="1" t="s">
        <v>142</v>
      </c>
      <c r="L3" s="1" t="s">
        <v>143</v>
      </c>
      <c r="M3" s="1" t="s">
        <v>145</v>
      </c>
      <c r="N3" s="1" t="s">
        <v>96</v>
      </c>
      <c r="O3" s="1" t="s">
        <v>142</v>
      </c>
      <c r="P3" s="1" t="s">
        <v>143</v>
      </c>
      <c r="Q3" s="1" t="s">
        <v>145</v>
      </c>
      <c r="R3" s="1" t="s">
        <v>96</v>
      </c>
      <c r="S3" s="1" t="s">
        <v>142</v>
      </c>
      <c r="T3" s="1" t="s">
        <v>143</v>
      </c>
      <c r="U3" s="1" t="s">
        <v>145</v>
      </c>
      <c r="V3" s="1" t="s">
        <v>96</v>
      </c>
    </row>
    <row r="4" spans="1:22" hidden="1" outlineLevel="1" x14ac:dyDescent="0.25">
      <c r="B4" s="2"/>
      <c r="C4" s="1" t="s">
        <v>165</v>
      </c>
      <c r="D4" s="1" t="s">
        <v>166</v>
      </c>
      <c r="E4" s="1" t="s">
        <v>167</v>
      </c>
      <c r="F4" s="1" t="s">
        <v>168</v>
      </c>
      <c r="G4" s="1" t="s">
        <v>165</v>
      </c>
      <c r="H4" s="1" t="s">
        <v>166</v>
      </c>
      <c r="I4" s="1" t="s">
        <v>167</v>
      </c>
      <c r="J4" s="1" t="s">
        <v>168</v>
      </c>
      <c r="K4" s="1" t="s">
        <v>165</v>
      </c>
      <c r="L4" s="1" t="s">
        <v>166</v>
      </c>
      <c r="M4" s="1" t="s">
        <v>167</v>
      </c>
      <c r="N4" s="1" t="s">
        <v>168</v>
      </c>
      <c r="O4" s="1" t="str">
        <f t="shared" ref="O4:V4" si="0">K4</f>
        <v>1Q</v>
      </c>
      <c r="P4" s="1" t="str">
        <f t="shared" si="0"/>
        <v>2Q</v>
      </c>
      <c r="Q4" s="1" t="str">
        <f t="shared" si="0"/>
        <v>3Q</v>
      </c>
      <c r="R4" s="1" t="str">
        <f t="shared" si="0"/>
        <v>4Q</v>
      </c>
      <c r="S4" s="1" t="str">
        <f t="shared" si="0"/>
        <v>1Q</v>
      </c>
      <c r="T4" s="1" t="str">
        <f t="shared" si="0"/>
        <v>2Q</v>
      </c>
      <c r="U4" s="1" t="str">
        <f t="shared" si="0"/>
        <v>3Q</v>
      </c>
      <c r="V4" s="1" t="str">
        <f t="shared" si="0"/>
        <v>4Q</v>
      </c>
    </row>
    <row r="5" spans="1:22" hidden="1" outlineLevel="1" x14ac:dyDescent="0.25">
      <c r="B5" s="2" t="s">
        <v>8</v>
      </c>
      <c r="C5" s="4" t="s">
        <v>265</v>
      </c>
      <c r="D5" s="4" t="s">
        <v>265</v>
      </c>
      <c r="E5" s="4" t="s">
        <v>265</v>
      </c>
      <c r="F5" s="4" t="s">
        <v>265</v>
      </c>
      <c r="G5" s="4" t="s">
        <v>265</v>
      </c>
      <c r="H5" s="4" t="s">
        <v>265</v>
      </c>
      <c r="I5" s="4" t="s">
        <v>265</v>
      </c>
      <c r="J5" s="4" t="s">
        <v>265</v>
      </c>
      <c r="K5" s="4" t="s">
        <v>265</v>
      </c>
      <c r="L5" s="4" t="s">
        <v>265</v>
      </c>
      <c r="M5" s="4" t="s">
        <v>265</v>
      </c>
      <c r="N5" s="4" t="s">
        <v>265</v>
      </c>
      <c r="O5" s="4" t="s">
        <v>265</v>
      </c>
      <c r="P5" s="4" t="s">
        <v>265</v>
      </c>
      <c r="Q5" s="4" t="s">
        <v>265</v>
      </c>
      <c r="R5" s="4" t="s">
        <v>265</v>
      </c>
      <c r="S5" s="1" t="s">
        <v>265</v>
      </c>
      <c r="T5" s="1" t="s">
        <v>265</v>
      </c>
      <c r="U5" s="1" t="s">
        <v>265</v>
      </c>
      <c r="V5" s="1" t="s">
        <v>265</v>
      </c>
    </row>
    <row r="6" spans="1:22" hidden="1" outlineLevel="1" x14ac:dyDescent="0.25">
      <c r="B6" s="2" t="s">
        <v>9</v>
      </c>
    </row>
    <row r="7" spans="1:22" hidden="1" outlineLevel="1" x14ac:dyDescent="0.25">
      <c r="B7" s="2" t="s">
        <v>10</v>
      </c>
      <c r="C7" s="1" t="s">
        <v>169</v>
      </c>
      <c r="D7" s="1" t="s">
        <v>169</v>
      </c>
      <c r="E7" s="1" t="s">
        <v>169</v>
      </c>
      <c r="F7" s="1" t="s">
        <v>169</v>
      </c>
      <c r="G7" s="1" t="s">
        <v>169</v>
      </c>
      <c r="H7" s="1" t="s">
        <v>169</v>
      </c>
      <c r="I7" s="1" t="s">
        <v>169</v>
      </c>
      <c r="J7" s="1" t="s">
        <v>169</v>
      </c>
      <c r="K7" s="1" t="s">
        <v>169</v>
      </c>
      <c r="L7" s="1" t="s">
        <v>169</v>
      </c>
      <c r="M7" s="1" t="s">
        <v>169</v>
      </c>
      <c r="N7" s="1" t="s">
        <v>169</v>
      </c>
      <c r="O7" s="1" t="s">
        <v>169</v>
      </c>
      <c r="P7" s="1" t="s">
        <v>169</v>
      </c>
      <c r="Q7" s="1" t="s">
        <v>169</v>
      </c>
      <c r="R7" s="1" t="s">
        <v>169</v>
      </c>
      <c r="S7" s="1" t="s">
        <v>169</v>
      </c>
      <c r="T7" s="1" t="s">
        <v>169</v>
      </c>
      <c r="U7" s="1" t="s">
        <v>169</v>
      </c>
      <c r="V7" s="1" t="s">
        <v>169</v>
      </c>
    </row>
    <row r="8" spans="1:22" hidden="1" outlineLevel="1" x14ac:dyDescent="0.25">
      <c r="B8" s="2" t="s">
        <v>12</v>
      </c>
      <c r="C8" s="1" t="s">
        <v>13</v>
      </c>
      <c r="D8" s="1" t="s">
        <v>13</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c r="V8" s="1" t="s">
        <v>13</v>
      </c>
    </row>
    <row r="9" spans="1:22" hidden="1" outlineLevel="1" x14ac:dyDescent="0.25">
      <c r="B9" s="2" t="s">
        <v>14</v>
      </c>
    </row>
    <row r="10" spans="1:22" hidden="1" outlineLevel="1" x14ac:dyDescent="0.25">
      <c r="B10" s="2" t="s">
        <v>15</v>
      </c>
      <c r="C10" s="1" t="s">
        <v>16</v>
      </c>
      <c r="D10" s="1" t="s">
        <v>16</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c r="V10" s="1" t="s">
        <v>16</v>
      </c>
    </row>
    <row r="11" spans="1:22" hidden="1" outlineLevel="1" x14ac:dyDescent="0.25">
      <c r="B11" s="2" t="s">
        <v>17</v>
      </c>
      <c r="C11" s="1" t="s">
        <v>18</v>
      </c>
      <c r="D11" s="1" t="s">
        <v>18</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c r="V11" s="1" t="s">
        <v>18</v>
      </c>
    </row>
    <row r="12" spans="1:22" hidden="1" outlineLevel="1" x14ac:dyDescent="0.25">
      <c r="B12" s="2" t="s">
        <v>19</v>
      </c>
      <c r="C12" s="1" t="s">
        <v>20</v>
      </c>
      <c r="D12" s="1" t="s">
        <v>20</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c r="V12" s="1" t="s">
        <v>20</v>
      </c>
    </row>
    <row r="13" spans="1:22" hidden="1" outlineLevel="1" x14ac:dyDescent="0.25">
      <c r="B13" s="2" t="s">
        <v>21</v>
      </c>
      <c r="C13" s="1" t="s">
        <v>22</v>
      </c>
      <c r="D13" s="1" t="s">
        <v>22</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c r="V13" s="1" t="s">
        <v>22</v>
      </c>
    </row>
    <row r="14" spans="1:22" hidden="1" outlineLevel="1" x14ac:dyDescent="0.25">
      <c r="B14" s="2" t="s">
        <v>23</v>
      </c>
      <c r="C14" s="28" t="s">
        <v>24</v>
      </c>
      <c r="D14" s="28" t="s">
        <v>24</v>
      </c>
      <c r="E14" s="28" t="s">
        <v>24</v>
      </c>
      <c r="F14" s="28" t="s">
        <v>24</v>
      </c>
      <c r="G14" s="28" t="s">
        <v>24</v>
      </c>
      <c r="H14" s="28" t="s">
        <v>24</v>
      </c>
      <c r="I14" s="28" t="s">
        <v>24</v>
      </c>
      <c r="J14" s="28" t="s">
        <v>24</v>
      </c>
      <c r="K14" s="28" t="s">
        <v>24</v>
      </c>
      <c r="L14" s="28" t="s">
        <v>24</v>
      </c>
      <c r="M14" s="28" t="s">
        <v>24</v>
      </c>
      <c r="N14" s="28" t="s">
        <v>24</v>
      </c>
      <c r="O14" s="28" t="s">
        <v>24</v>
      </c>
      <c r="P14" s="28" t="s">
        <v>24</v>
      </c>
      <c r="Q14" s="28" t="s">
        <v>24</v>
      </c>
      <c r="R14" s="28" t="s">
        <v>24</v>
      </c>
      <c r="S14" s="28" t="s">
        <v>24</v>
      </c>
      <c r="T14" s="28" t="s">
        <v>24</v>
      </c>
      <c r="U14" s="28" t="s">
        <v>24</v>
      </c>
      <c r="V14" s="28" t="s">
        <v>24</v>
      </c>
    </row>
    <row r="15" spans="1:22" hidden="1" outlineLevel="1" x14ac:dyDescent="0.25">
      <c r="B15" s="7" t="s">
        <v>25</v>
      </c>
      <c r="C15" s="29" t="s">
        <v>26</v>
      </c>
      <c r="D15" s="29" t="s">
        <v>26</v>
      </c>
      <c r="E15" s="29" t="s">
        <v>26</v>
      </c>
      <c r="F15" s="29" t="s">
        <v>26</v>
      </c>
      <c r="G15" s="29" t="s">
        <v>26</v>
      </c>
      <c r="H15" s="29" t="s">
        <v>26</v>
      </c>
      <c r="I15" s="29" t="s">
        <v>26</v>
      </c>
      <c r="J15" s="29" t="s">
        <v>26</v>
      </c>
      <c r="K15" s="29" t="s">
        <v>26</v>
      </c>
      <c r="L15" s="29" t="s">
        <v>26</v>
      </c>
      <c r="M15" s="29" t="s">
        <v>26</v>
      </c>
      <c r="N15" s="29" t="s">
        <v>26</v>
      </c>
      <c r="O15" s="29" t="s">
        <v>26</v>
      </c>
      <c r="P15" s="29" t="s">
        <v>26</v>
      </c>
      <c r="Q15" s="29" t="s">
        <v>26</v>
      </c>
      <c r="R15" s="29" t="s">
        <v>26</v>
      </c>
      <c r="S15" s="29" t="s">
        <v>26</v>
      </c>
      <c r="T15" s="29" t="s">
        <v>26</v>
      </c>
      <c r="U15" s="29" t="s">
        <v>26</v>
      </c>
      <c r="V15" s="29" t="s">
        <v>26</v>
      </c>
    </row>
    <row r="16" spans="1:22" collapsed="1" x14ac:dyDescent="0.25"/>
    <row r="18" spans="1:22" x14ac:dyDescent="0.25">
      <c r="B18" s="30" t="s">
        <v>263</v>
      </c>
      <c r="C18" s="15"/>
      <c r="D18" s="15"/>
      <c r="E18" s="15"/>
      <c r="F18" s="15"/>
      <c r="G18" s="15"/>
      <c r="H18" s="15"/>
      <c r="I18" s="15"/>
      <c r="J18" s="15"/>
      <c r="K18" s="15"/>
      <c r="L18" s="15"/>
      <c r="M18" s="15"/>
      <c r="N18" s="15"/>
      <c r="O18" s="15"/>
      <c r="P18" s="15"/>
      <c r="Q18" s="15"/>
      <c r="R18" s="15"/>
      <c r="S18" s="15"/>
      <c r="T18" s="15"/>
      <c r="U18" s="15"/>
      <c r="V18" s="15"/>
    </row>
    <row r="19" spans="1:22" x14ac:dyDescent="0.25">
      <c r="B19" s="15"/>
      <c r="C19" s="15"/>
      <c r="D19" s="15"/>
      <c r="E19" s="15"/>
      <c r="F19" s="15"/>
      <c r="G19" s="15"/>
      <c r="H19" s="15"/>
      <c r="I19" s="15"/>
      <c r="J19" s="15"/>
      <c r="K19" s="15"/>
      <c r="L19" s="15"/>
      <c r="M19" s="15"/>
      <c r="N19" s="15"/>
      <c r="O19" s="15"/>
      <c r="P19" s="15"/>
      <c r="Q19" s="15"/>
      <c r="R19" s="15"/>
      <c r="S19" s="15"/>
      <c r="T19" s="15"/>
      <c r="U19" s="15"/>
      <c r="V19" s="15"/>
    </row>
    <row r="20" spans="1:22" x14ac:dyDescent="0.25">
      <c r="B20" s="77" t="s">
        <v>27</v>
      </c>
      <c r="C20" s="78" t="str">
        <f>+C4&amp;" "&amp;C2</f>
        <v>1Q 2017</v>
      </c>
      <c r="D20" s="78" t="str">
        <f t="shared" ref="D20:G20" si="1">+D4&amp;" "&amp;D2</f>
        <v>2Q 2017</v>
      </c>
      <c r="E20" s="78" t="str">
        <f t="shared" si="1"/>
        <v>3Q 2017</v>
      </c>
      <c r="F20" s="78" t="str">
        <f t="shared" si="1"/>
        <v>4Q 2017</v>
      </c>
      <c r="G20" s="78" t="str">
        <f t="shared" si="1"/>
        <v>1Q 2018</v>
      </c>
      <c r="H20" s="78" t="str">
        <f t="shared" ref="H20:I20" si="2">+H4&amp;" "&amp;H2</f>
        <v>2Q 2018</v>
      </c>
      <c r="I20" s="78" t="str">
        <f t="shared" si="2"/>
        <v>3Q 2018</v>
      </c>
      <c r="J20" s="78" t="str">
        <f t="shared" ref="J20:K20" si="3">+J4&amp;" "&amp;J2</f>
        <v>4Q 2018</v>
      </c>
      <c r="K20" s="78" t="str">
        <f t="shared" si="3"/>
        <v>1Q 2019</v>
      </c>
      <c r="L20" s="78" t="str">
        <f t="shared" ref="L20:M20" si="4">+L4&amp;" "&amp;L2</f>
        <v>2Q 2019</v>
      </c>
      <c r="M20" s="78" t="str">
        <f t="shared" si="4"/>
        <v>3Q 2019</v>
      </c>
      <c r="N20" s="78" t="str">
        <f t="shared" ref="N20:O20" si="5">+N4&amp;" "&amp;N2</f>
        <v>4Q 2019</v>
      </c>
      <c r="O20" s="78" t="str">
        <f t="shared" si="5"/>
        <v>1Q 2020</v>
      </c>
      <c r="P20" s="78" t="str">
        <f t="shared" ref="P20:Q20" si="6">+P4&amp;" "&amp;P2</f>
        <v>2Q 2020</v>
      </c>
      <c r="Q20" s="78" t="str">
        <f t="shared" si="6"/>
        <v>3Q 2020</v>
      </c>
      <c r="R20" s="78" t="str">
        <f t="shared" ref="R20:S20" si="7">+R4&amp;" "&amp;R2</f>
        <v>4Q 2020</v>
      </c>
      <c r="S20" s="78" t="str">
        <f t="shared" si="7"/>
        <v>1Q 2021</v>
      </c>
      <c r="T20" s="78" t="str">
        <f t="shared" ref="T20:U20" si="8">+T4&amp;" "&amp;T2</f>
        <v>2Q 2021</v>
      </c>
      <c r="U20" s="78" t="str">
        <f t="shared" si="8"/>
        <v>3Q 2021</v>
      </c>
      <c r="V20" s="78" t="str">
        <f t="shared" ref="V20" si="9">+V4&amp;" "&amp;V2</f>
        <v>4Q 2021</v>
      </c>
    </row>
    <row r="21" spans="1:22" x14ac:dyDescent="0.25">
      <c r="B21" s="15"/>
      <c r="C21" s="15"/>
      <c r="D21" s="15"/>
      <c r="E21" s="15"/>
      <c r="F21" s="15"/>
      <c r="G21" s="15"/>
      <c r="H21" s="15"/>
      <c r="I21" s="15"/>
      <c r="J21" s="15"/>
      <c r="K21" s="15"/>
      <c r="L21" s="15"/>
      <c r="M21" s="15"/>
      <c r="N21" s="15"/>
      <c r="O21" s="15"/>
      <c r="P21" s="15"/>
      <c r="Q21" s="15"/>
      <c r="R21" s="15"/>
      <c r="S21" s="15"/>
      <c r="T21" s="15"/>
      <c r="U21" s="15"/>
      <c r="V21" s="15"/>
    </row>
    <row r="22" spans="1:22" x14ac:dyDescent="0.25">
      <c r="A22" s="1" t="s">
        <v>98</v>
      </c>
      <c r="B22" s="15" t="s">
        <v>99</v>
      </c>
      <c r="C22" s="34">
        <v>4428.1000000000004</v>
      </c>
      <c r="D22" s="34">
        <v>9426.7000000000007</v>
      </c>
      <c r="E22" s="34">
        <v>14568.4</v>
      </c>
      <c r="F22" s="34">
        <v>20715</v>
      </c>
      <c r="G22" s="34">
        <v>6259.2</v>
      </c>
      <c r="H22" s="34">
        <v>13182.9</v>
      </c>
      <c r="I22" s="34">
        <v>18967.8</v>
      </c>
      <c r="J22" s="34">
        <v>24968.5</v>
      </c>
      <c r="K22" s="34">
        <v>5712</v>
      </c>
      <c r="L22" s="34">
        <v>11353.7</v>
      </c>
      <c r="M22" s="34">
        <v>16840.2</v>
      </c>
      <c r="N22" s="34">
        <v>22246.1</v>
      </c>
      <c r="O22" s="34">
        <v>5672</v>
      </c>
      <c r="P22" s="34">
        <v>11369.1</v>
      </c>
      <c r="Q22" s="34">
        <v>17092.599999999999</v>
      </c>
      <c r="R22" s="34">
        <v>24025.3</v>
      </c>
      <c r="S22" s="34">
        <v>7032.6</v>
      </c>
      <c r="T22" s="34">
        <v>14199.9</v>
      </c>
      <c r="U22" s="34">
        <v>22846.1</v>
      </c>
      <c r="V22" s="34">
        <v>33082.6</v>
      </c>
    </row>
    <row r="23" spans="1:22" x14ac:dyDescent="0.25">
      <c r="A23" s="1" t="s">
        <v>100</v>
      </c>
      <c r="B23" s="15" t="s">
        <v>101</v>
      </c>
      <c r="C23" s="34">
        <v>37.200000000000003</v>
      </c>
      <c r="D23" s="34">
        <v>84.1</v>
      </c>
      <c r="E23" s="34">
        <v>133</v>
      </c>
      <c r="F23" s="34">
        <v>235.6</v>
      </c>
      <c r="G23" s="34">
        <v>49</v>
      </c>
      <c r="H23" s="34">
        <v>104.7</v>
      </c>
      <c r="I23" s="34">
        <v>156.19999999999999</v>
      </c>
      <c r="J23" s="34">
        <v>244.2</v>
      </c>
      <c r="K23" s="34">
        <v>112.1</v>
      </c>
      <c r="L23" s="34">
        <v>206.2</v>
      </c>
      <c r="M23" s="34">
        <v>247.5</v>
      </c>
      <c r="N23" s="34">
        <v>391.7</v>
      </c>
      <c r="O23" s="34">
        <v>122.6</v>
      </c>
      <c r="P23" s="34">
        <v>290.60000000000002</v>
      </c>
      <c r="Q23" s="34">
        <v>446.8</v>
      </c>
      <c r="R23" s="34">
        <v>631.20000000000005</v>
      </c>
      <c r="S23" s="34">
        <v>153</v>
      </c>
      <c r="T23" s="34">
        <v>309</v>
      </c>
      <c r="U23" s="34">
        <v>443.3</v>
      </c>
      <c r="V23" s="34">
        <v>585.5</v>
      </c>
    </row>
    <row r="24" spans="1:22" x14ac:dyDescent="0.25">
      <c r="A24" s="1" t="s">
        <v>117</v>
      </c>
      <c r="B24" s="15" t="s">
        <v>175</v>
      </c>
      <c r="C24" s="34">
        <v>1.5</v>
      </c>
      <c r="D24" s="34">
        <v>11</v>
      </c>
      <c r="E24" s="34">
        <v>20.6</v>
      </c>
      <c r="F24" s="34">
        <v>34.6</v>
      </c>
      <c r="G24" s="34">
        <v>3.5</v>
      </c>
      <c r="H24" s="34">
        <v>7.8</v>
      </c>
      <c r="I24" s="34">
        <v>13.8</v>
      </c>
      <c r="J24" s="34">
        <v>17.7</v>
      </c>
      <c r="K24" s="34">
        <v>8.6</v>
      </c>
      <c r="L24" s="34">
        <v>9.1</v>
      </c>
      <c r="M24" s="34">
        <v>21.4</v>
      </c>
      <c r="N24" s="34">
        <v>30.5</v>
      </c>
      <c r="O24" s="34">
        <v>3.6</v>
      </c>
      <c r="P24" s="34">
        <v>17.2</v>
      </c>
      <c r="Q24" s="34">
        <v>23.2</v>
      </c>
      <c r="R24" s="34">
        <v>34.6</v>
      </c>
      <c r="S24" s="34">
        <v>7.4</v>
      </c>
      <c r="T24" s="34">
        <v>16.399999999999999</v>
      </c>
      <c r="U24" s="34">
        <v>31.5</v>
      </c>
      <c r="V24" s="34">
        <v>49.3</v>
      </c>
    </row>
    <row r="25" spans="1:22" x14ac:dyDescent="0.25">
      <c r="A25" s="1" t="s">
        <v>102</v>
      </c>
      <c r="B25" s="30" t="s">
        <v>103</v>
      </c>
      <c r="C25" s="35">
        <v>4466.7</v>
      </c>
      <c r="D25" s="35">
        <v>9521.7999999999993</v>
      </c>
      <c r="E25" s="35">
        <v>14722</v>
      </c>
      <c r="F25" s="35">
        <v>20985.3</v>
      </c>
      <c r="G25" s="35">
        <v>6311.7</v>
      </c>
      <c r="H25" s="35">
        <v>13295.4</v>
      </c>
      <c r="I25" s="35">
        <v>19137.8</v>
      </c>
      <c r="J25" s="35">
        <v>25230.3</v>
      </c>
      <c r="K25" s="35">
        <v>5832.7</v>
      </c>
      <c r="L25" s="35">
        <v>11569.1</v>
      </c>
      <c r="M25" s="35">
        <v>17109.099999999999</v>
      </c>
      <c r="N25" s="35">
        <v>22668.2</v>
      </c>
      <c r="O25" s="35">
        <v>5798.3</v>
      </c>
      <c r="P25" s="35">
        <v>11676.9</v>
      </c>
      <c r="Q25" s="35">
        <v>17562.5</v>
      </c>
      <c r="R25" s="35">
        <v>24691.1</v>
      </c>
      <c r="S25" s="35">
        <v>7193.1</v>
      </c>
      <c r="T25" s="35">
        <v>14525.3</v>
      </c>
      <c r="U25" s="35">
        <v>23320.799999999999</v>
      </c>
      <c r="V25" s="35">
        <v>33717.5</v>
      </c>
    </row>
    <row r="26" spans="1:22" x14ac:dyDescent="0.25">
      <c r="B26" s="30"/>
      <c r="C26" s="34"/>
      <c r="D26" s="34"/>
      <c r="E26" s="34"/>
      <c r="F26" s="34"/>
      <c r="G26" s="34"/>
      <c r="H26" s="34"/>
      <c r="I26" s="34"/>
      <c r="J26" s="34"/>
      <c r="K26" s="34"/>
      <c r="L26" s="34"/>
      <c r="M26" s="34"/>
      <c r="N26" s="34"/>
      <c r="O26" s="34"/>
      <c r="P26" s="34"/>
      <c r="Q26" s="34"/>
      <c r="R26" s="34"/>
      <c r="S26" s="34"/>
      <c r="T26" s="34"/>
      <c r="U26" s="34"/>
      <c r="V26" s="34"/>
    </row>
    <row r="27" spans="1:22" x14ac:dyDescent="0.25">
      <c r="A27" s="1" t="s">
        <v>104</v>
      </c>
      <c r="B27" s="15" t="s">
        <v>239</v>
      </c>
      <c r="C27" s="45">
        <v>-2275.6</v>
      </c>
      <c r="D27" s="45">
        <v>-4730.3</v>
      </c>
      <c r="E27" s="45">
        <v>-7360</v>
      </c>
      <c r="F27" s="45">
        <v>-10407</v>
      </c>
      <c r="G27" s="45">
        <v>-2861.5</v>
      </c>
      <c r="H27" s="45">
        <v>-5903.4</v>
      </c>
      <c r="I27" s="45">
        <v>-8461.4</v>
      </c>
      <c r="J27" s="45">
        <v>-11366.5</v>
      </c>
      <c r="K27" s="45">
        <v>-2802.4</v>
      </c>
      <c r="L27" s="45">
        <v>-5816.9</v>
      </c>
      <c r="M27" s="45">
        <v>-8683.2999999999993</v>
      </c>
      <c r="N27" s="45">
        <v>-11512.4</v>
      </c>
      <c r="O27" s="45">
        <v>-2921.1</v>
      </c>
      <c r="P27" s="45">
        <v>-6022.5</v>
      </c>
      <c r="Q27" s="45">
        <v>-9167.9</v>
      </c>
      <c r="R27" s="45">
        <v>-12858.5</v>
      </c>
      <c r="S27" s="45">
        <v>-3506.3</v>
      </c>
      <c r="T27" s="45">
        <v>-7101.4</v>
      </c>
      <c r="U27" s="45">
        <v>-11163.9</v>
      </c>
      <c r="V27" s="45">
        <v>-15860.6</v>
      </c>
    </row>
    <row r="28" spans="1:22" x14ac:dyDescent="0.25">
      <c r="A28" s="1" t="s">
        <v>105</v>
      </c>
      <c r="B28" s="15" t="s">
        <v>106</v>
      </c>
      <c r="C28" s="45">
        <v>-759.4</v>
      </c>
      <c r="D28" s="45">
        <v>-1538.2</v>
      </c>
      <c r="E28" s="45">
        <v>-2277</v>
      </c>
      <c r="F28" s="45">
        <v>-3144.8</v>
      </c>
      <c r="G28" s="45">
        <v>-847.1</v>
      </c>
      <c r="H28" s="45">
        <v>-1692.6</v>
      </c>
      <c r="I28" s="45">
        <v>-2499</v>
      </c>
      <c r="J28" s="45">
        <v>-3449.3</v>
      </c>
      <c r="K28" s="45">
        <v>-928.8</v>
      </c>
      <c r="L28" s="45">
        <v>-1838.2</v>
      </c>
      <c r="M28" s="45">
        <v>-2741.8</v>
      </c>
      <c r="N28" s="45">
        <v>-3696.2</v>
      </c>
      <c r="O28" s="45">
        <v>-1021</v>
      </c>
      <c r="P28" s="45">
        <v>-2025.2</v>
      </c>
      <c r="Q28" s="45">
        <v>-2935.2</v>
      </c>
      <c r="R28" s="45">
        <v>-4027.7</v>
      </c>
      <c r="S28" s="45">
        <v>-1072</v>
      </c>
      <c r="T28" s="45">
        <v>-2185.1</v>
      </c>
      <c r="U28" s="45">
        <v>-3312.8</v>
      </c>
      <c r="V28" s="45">
        <v>-4529.7</v>
      </c>
    </row>
    <row r="29" spans="1:22" x14ac:dyDescent="0.25">
      <c r="A29" s="15" t="s">
        <v>107</v>
      </c>
      <c r="B29" s="15" t="s">
        <v>108</v>
      </c>
      <c r="C29" s="45">
        <v>-989.1</v>
      </c>
      <c r="D29" s="45">
        <v>-2000.5</v>
      </c>
      <c r="E29" s="45">
        <v>-2974.5</v>
      </c>
      <c r="F29" s="45">
        <v>-4245.3</v>
      </c>
      <c r="G29" s="45">
        <v>-1149.4000000000001</v>
      </c>
      <c r="H29" s="45">
        <v>-2275.1999999999998</v>
      </c>
      <c r="I29" s="45">
        <v>-3358.6</v>
      </c>
      <c r="J29" s="45">
        <v>-4622</v>
      </c>
      <c r="K29" s="45">
        <v>-1249.5999999999999</v>
      </c>
      <c r="L29" s="45">
        <v>-2415.4</v>
      </c>
      <c r="M29" s="45">
        <v>-3545.3</v>
      </c>
      <c r="N29" s="45">
        <v>-4803.5</v>
      </c>
      <c r="O29" s="45">
        <v>-1266</v>
      </c>
      <c r="P29" s="45">
        <v>-2395.3000000000002</v>
      </c>
      <c r="Q29" s="45">
        <v>-3713.7</v>
      </c>
      <c r="R29" s="45">
        <v>-5120.8999999999996</v>
      </c>
      <c r="S29" s="45">
        <v>-1384.3</v>
      </c>
      <c r="T29" s="45">
        <v>-2637</v>
      </c>
      <c r="U29" s="45">
        <v>-4111.3999999999996</v>
      </c>
      <c r="V29" s="45">
        <v>-5535.8</v>
      </c>
    </row>
    <row r="30" spans="1:22" x14ac:dyDescent="0.25">
      <c r="A30" s="1" t="s">
        <v>110</v>
      </c>
      <c r="B30" s="15" t="s">
        <v>111</v>
      </c>
      <c r="C30" s="45">
        <v>-308.2</v>
      </c>
      <c r="D30" s="45">
        <v>-626</v>
      </c>
      <c r="E30" s="45">
        <v>-937.5</v>
      </c>
      <c r="F30" s="45">
        <v>-1244</v>
      </c>
      <c r="G30" s="45">
        <v>-301.89999999999998</v>
      </c>
      <c r="H30" s="45">
        <v>-612.4</v>
      </c>
      <c r="I30" s="45">
        <v>-929.4</v>
      </c>
      <c r="J30" s="45">
        <v>-1262.8</v>
      </c>
      <c r="K30" s="45">
        <v>-337.5</v>
      </c>
      <c r="L30" s="45">
        <v>-683.2</v>
      </c>
      <c r="M30" s="45">
        <v>-1037.8</v>
      </c>
      <c r="N30" s="45">
        <v>-1456.1</v>
      </c>
      <c r="O30" s="45">
        <v>-393.2</v>
      </c>
      <c r="P30" s="45">
        <v>-819.4</v>
      </c>
      <c r="Q30" s="45">
        <v>-1230.8</v>
      </c>
      <c r="R30" s="45">
        <v>-1709.9</v>
      </c>
      <c r="S30" s="45">
        <v>-420</v>
      </c>
      <c r="T30" s="45">
        <v>-887.2</v>
      </c>
      <c r="U30" s="45">
        <v>-1351.7</v>
      </c>
      <c r="V30" s="45">
        <v>-1816.3</v>
      </c>
    </row>
    <row r="31" spans="1:22" x14ac:dyDescent="0.25">
      <c r="A31" s="21" t="s">
        <v>112</v>
      </c>
      <c r="B31" s="80" t="s">
        <v>113</v>
      </c>
      <c r="C31" s="81">
        <v>-5</v>
      </c>
      <c r="D31" s="81">
        <v>-13.6</v>
      </c>
      <c r="E31" s="81">
        <v>-13.6</v>
      </c>
      <c r="F31" s="81">
        <v>-16.8</v>
      </c>
      <c r="G31" s="81">
        <v>-1.7</v>
      </c>
      <c r="H31" s="81">
        <v>-6.6</v>
      </c>
      <c r="I31" s="81">
        <v>-6.6</v>
      </c>
      <c r="J31" s="81">
        <v>-7.6</v>
      </c>
      <c r="K31" s="81">
        <v>0</v>
      </c>
      <c r="L31" s="81">
        <v>-0.6</v>
      </c>
      <c r="M31" s="81">
        <v>-4</v>
      </c>
      <c r="N31" s="81">
        <v>-10.9</v>
      </c>
      <c r="O31" s="81">
        <v>0</v>
      </c>
      <c r="P31" s="81">
        <v>-5.8</v>
      </c>
      <c r="Q31" s="81">
        <v>-6.8</v>
      </c>
      <c r="R31" s="81">
        <v>-16.8</v>
      </c>
      <c r="S31" s="81">
        <v>-4.8</v>
      </c>
      <c r="T31" s="81">
        <v>-68.2</v>
      </c>
      <c r="U31" s="81">
        <v>-68.3</v>
      </c>
      <c r="V31" s="81">
        <v>-75.8</v>
      </c>
    </row>
    <row r="32" spans="1:22" x14ac:dyDescent="0.25">
      <c r="A32" s="21"/>
      <c r="B32" s="14"/>
      <c r="C32" s="45"/>
      <c r="D32" s="45"/>
      <c r="E32" s="45"/>
      <c r="F32" s="45"/>
      <c r="G32" s="45"/>
      <c r="H32" s="45"/>
      <c r="I32" s="45"/>
      <c r="J32" s="45"/>
      <c r="K32" s="45"/>
      <c r="L32" s="45"/>
      <c r="M32" s="45"/>
      <c r="N32" s="45"/>
      <c r="O32" s="45"/>
      <c r="P32" s="45"/>
      <c r="Q32" s="45"/>
      <c r="R32" s="45"/>
      <c r="S32" s="45"/>
      <c r="T32" s="45"/>
      <c r="U32" s="45"/>
      <c r="V32" s="45"/>
    </row>
    <row r="33" spans="1:22" x14ac:dyDescent="0.25">
      <c r="A33" s="20" t="s">
        <v>153</v>
      </c>
      <c r="B33" s="48" t="s">
        <v>178</v>
      </c>
      <c r="C33" s="51">
        <v>129.30000000000001</v>
      </c>
      <c r="D33" s="51">
        <v>613.20000000000005</v>
      </c>
      <c r="E33" s="51">
        <v>1159.5999999999999</v>
      </c>
      <c r="F33" s="51">
        <v>1927.4</v>
      </c>
      <c r="G33" s="51">
        <v>1150.0999999999999</v>
      </c>
      <c r="H33" s="51">
        <v>2805.2</v>
      </c>
      <c r="I33" s="51">
        <v>3882.8</v>
      </c>
      <c r="J33" s="51">
        <v>4522</v>
      </c>
      <c r="K33" s="51">
        <v>514.4</v>
      </c>
      <c r="L33" s="51">
        <v>814.8</v>
      </c>
      <c r="M33" s="51">
        <v>1097</v>
      </c>
      <c r="N33" s="51">
        <v>1189</v>
      </c>
      <c r="O33" s="51">
        <v>197</v>
      </c>
      <c r="P33" s="51">
        <v>408.8</v>
      </c>
      <c r="Q33" s="51">
        <v>508.1</v>
      </c>
      <c r="R33" s="51">
        <v>957.2</v>
      </c>
      <c r="S33" s="51">
        <v>805.7</v>
      </c>
      <c r="T33" s="51">
        <v>1646.3</v>
      </c>
      <c r="U33" s="51">
        <v>3312.7</v>
      </c>
      <c r="V33" s="51">
        <v>5899.2</v>
      </c>
    </row>
    <row r="34" spans="1:22" x14ac:dyDescent="0.25">
      <c r="A34" s="21"/>
      <c r="B34" s="14"/>
      <c r="C34" s="45"/>
      <c r="D34" s="45"/>
      <c r="E34" s="45"/>
      <c r="F34" s="45"/>
      <c r="G34" s="45"/>
      <c r="H34" s="45"/>
      <c r="I34" s="45"/>
      <c r="J34" s="45"/>
      <c r="K34" s="45"/>
      <c r="L34" s="45"/>
      <c r="M34" s="45"/>
      <c r="N34" s="45"/>
      <c r="O34" s="45"/>
      <c r="P34" s="45"/>
      <c r="Q34" s="45"/>
      <c r="R34" s="45"/>
      <c r="S34" s="45"/>
      <c r="T34" s="45"/>
      <c r="U34" s="45"/>
      <c r="V34" s="45"/>
    </row>
    <row r="35" spans="1:22" x14ac:dyDescent="0.25">
      <c r="A35" s="1" t="s">
        <v>114</v>
      </c>
      <c r="B35" s="70" t="s">
        <v>148</v>
      </c>
      <c r="C35" s="79">
        <v>-37.5</v>
      </c>
      <c r="D35" s="79">
        <v>-69.900000000000006</v>
      </c>
      <c r="E35" s="79">
        <v>-22.7</v>
      </c>
      <c r="F35" s="79">
        <v>43.6</v>
      </c>
      <c r="G35" s="79">
        <v>-201.4</v>
      </c>
      <c r="H35" s="79">
        <v>-354.7</v>
      </c>
      <c r="I35" s="79">
        <v>-268.39999999999998</v>
      </c>
      <c r="J35" s="79">
        <v>-380.4</v>
      </c>
      <c r="K35" s="79">
        <v>151.1</v>
      </c>
      <c r="L35" s="79">
        <v>176.3</v>
      </c>
      <c r="M35" s="79">
        <v>211.2</v>
      </c>
      <c r="N35" s="79">
        <v>195.5</v>
      </c>
      <c r="O35" s="79">
        <v>129.4</v>
      </c>
      <c r="P35" s="79">
        <v>22</v>
      </c>
      <c r="Q35" s="79">
        <v>4.4000000000000004</v>
      </c>
      <c r="R35" s="79">
        <v>-129.80000000000001</v>
      </c>
      <c r="S35" s="79">
        <v>-62.9</v>
      </c>
      <c r="T35" s="79">
        <v>-44.4</v>
      </c>
      <c r="U35" s="79">
        <v>-28.9</v>
      </c>
      <c r="V35" s="79">
        <v>-114.3</v>
      </c>
    </row>
    <row r="36" spans="1:22" x14ac:dyDescent="0.25">
      <c r="B36" s="15"/>
      <c r="C36" s="36"/>
      <c r="D36" s="36"/>
      <c r="E36" s="36"/>
      <c r="F36" s="36"/>
      <c r="G36" s="36"/>
      <c r="H36" s="36"/>
      <c r="I36" s="36"/>
      <c r="J36" s="36"/>
      <c r="K36" s="36"/>
      <c r="L36" s="36"/>
      <c r="M36" s="36"/>
      <c r="N36" s="36"/>
      <c r="O36" s="36"/>
      <c r="P36" s="36"/>
      <c r="Q36" s="36"/>
      <c r="R36" s="36"/>
      <c r="S36" s="36"/>
      <c r="T36" s="36"/>
      <c r="U36" s="36"/>
      <c r="V36" s="36"/>
    </row>
    <row r="37" spans="1:22" x14ac:dyDescent="0.25">
      <c r="A37" s="8" t="s">
        <v>115</v>
      </c>
      <c r="B37" s="30" t="s">
        <v>116</v>
      </c>
      <c r="C37" s="37">
        <v>91.8</v>
      </c>
      <c r="D37" s="37">
        <v>543.29999999999995</v>
      </c>
      <c r="E37" s="37">
        <v>1136.9000000000001</v>
      </c>
      <c r="F37" s="37">
        <v>1971.1</v>
      </c>
      <c r="G37" s="37">
        <v>948.7</v>
      </c>
      <c r="H37" s="37">
        <v>2450.5</v>
      </c>
      <c r="I37" s="37">
        <v>3614.4</v>
      </c>
      <c r="J37" s="37">
        <v>4141.6000000000004</v>
      </c>
      <c r="K37" s="37">
        <v>665.5</v>
      </c>
      <c r="L37" s="37">
        <v>991.1</v>
      </c>
      <c r="M37" s="37">
        <v>1308.2</v>
      </c>
      <c r="N37" s="37">
        <v>1384.5</v>
      </c>
      <c r="O37" s="37">
        <v>326.39999999999998</v>
      </c>
      <c r="P37" s="37">
        <v>430.8</v>
      </c>
      <c r="Q37" s="37">
        <v>512.5</v>
      </c>
      <c r="R37" s="37">
        <v>827.4</v>
      </c>
      <c r="S37" s="37">
        <v>742.9</v>
      </c>
      <c r="T37" s="37">
        <v>1601.9</v>
      </c>
      <c r="U37" s="37">
        <v>3283.8</v>
      </c>
      <c r="V37" s="37">
        <v>5784.9</v>
      </c>
    </row>
    <row r="38" spans="1:22" collapsed="1" x14ac:dyDescent="0.25">
      <c r="A38" s="8"/>
      <c r="B38" s="30"/>
      <c r="C38" s="37"/>
      <c r="D38" s="37"/>
      <c r="E38" s="37"/>
      <c r="F38" s="37"/>
      <c r="G38" s="37"/>
      <c r="H38" s="37"/>
      <c r="I38" s="37"/>
      <c r="J38" s="37"/>
      <c r="K38" s="37"/>
      <c r="L38" s="37"/>
      <c r="M38" s="37"/>
      <c r="N38" s="37"/>
      <c r="O38" s="37"/>
      <c r="P38" s="37"/>
      <c r="Q38" s="37"/>
      <c r="R38" s="37"/>
      <c r="S38" s="37"/>
      <c r="T38" s="37"/>
      <c r="U38" s="37"/>
      <c r="V38" s="37"/>
    </row>
    <row r="39" spans="1:22" collapsed="1" x14ac:dyDescent="0.25">
      <c r="A39" s="1" t="s">
        <v>218</v>
      </c>
      <c r="B39" s="15" t="s">
        <v>219</v>
      </c>
      <c r="C39" s="45">
        <v>0</v>
      </c>
      <c r="D39" s="45">
        <v>0</v>
      </c>
      <c r="E39" s="45">
        <v>0</v>
      </c>
      <c r="F39" s="45">
        <v>-0.5</v>
      </c>
      <c r="G39" s="45">
        <v>-0.5</v>
      </c>
      <c r="H39" s="45">
        <v>-1</v>
      </c>
      <c r="I39" s="45">
        <v>-1.5</v>
      </c>
      <c r="J39" s="45">
        <v>-23.1</v>
      </c>
      <c r="K39" s="45">
        <v>1.8</v>
      </c>
      <c r="L39" s="45">
        <v>-6</v>
      </c>
      <c r="M39" s="45">
        <v>-16.2</v>
      </c>
      <c r="N39" s="45">
        <v>-12.1</v>
      </c>
      <c r="O39" s="45">
        <v>-29.1</v>
      </c>
      <c r="P39" s="45">
        <v>-24.5</v>
      </c>
      <c r="Q39" s="45">
        <v>-27.5</v>
      </c>
      <c r="R39" s="45">
        <v>-14.8</v>
      </c>
      <c r="S39" s="45">
        <v>24.8</v>
      </c>
      <c r="T39" s="45">
        <v>24.7</v>
      </c>
      <c r="U39" s="45">
        <v>27.8</v>
      </c>
      <c r="V39" s="45">
        <v>36.5</v>
      </c>
    </row>
    <row r="40" spans="1:22" collapsed="1" x14ac:dyDescent="0.25">
      <c r="A40" s="1" t="s">
        <v>118</v>
      </c>
      <c r="B40" s="15" t="s">
        <v>119</v>
      </c>
      <c r="C40" s="45">
        <v>7.4</v>
      </c>
      <c r="D40" s="45">
        <v>14.6</v>
      </c>
      <c r="E40" s="45">
        <v>22.8</v>
      </c>
      <c r="F40" s="45">
        <v>30.4</v>
      </c>
      <c r="G40" s="45">
        <v>8.8000000000000007</v>
      </c>
      <c r="H40" s="45">
        <v>21.9</v>
      </c>
      <c r="I40" s="45">
        <v>36.700000000000003</v>
      </c>
      <c r="J40" s="45">
        <v>42.1</v>
      </c>
      <c r="K40" s="45">
        <v>11.2</v>
      </c>
      <c r="L40" s="45">
        <v>23.3</v>
      </c>
      <c r="M40" s="45">
        <v>30.9</v>
      </c>
      <c r="N40" s="45">
        <v>40.9</v>
      </c>
      <c r="O40" s="45">
        <v>8.6999999999999993</v>
      </c>
      <c r="P40" s="45">
        <v>22.2</v>
      </c>
      <c r="Q40" s="45">
        <v>29.6</v>
      </c>
      <c r="R40" s="45">
        <v>31.4</v>
      </c>
      <c r="S40" s="45">
        <v>5.0999999999999996</v>
      </c>
      <c r="T40" s="45">
        <v>14.8</v>
      </c>
      <c r="U40" s="45">
        <v>21.2</v>
      </c>
      <c r="V40" s="45">
        <v>39.700000000000003</v>
      </c>
    </row>
    <row r="41" spans="1:22" collapsed="1" x14ac:dyDescent="0.25">
      <c r="A41" s="1" t="s">
        <v>120</v>
      </c>
      <c r="B41" s="15" t="s">
        <v>121</v>
      </c>
      <c r="C41" s="45">
        <v>2.5</v>
      </c>
      <c r="D41" s="45">
        <v>-4.7</v>
      </c>
      <c r="E41" s="45">
        <v>-14.1</v>
      </c>
      <c r="F41" s="45">
        <v>-7.7</v>
      </c>
      <c r="G41" s="45">
        <v>-10.9</v>
      </c>
      <c r="H41" s="45">
        <v>-0.5</v>
      </c>
      <c r="I41" s="45">
        <v>-26.1</v>
      </c>
      <c r="J41" s="45">
        <v>18.600000000000001</v>
      </c>
      <c r="K41" s="45">
        <v>34.200000000000003</v>
      </c>
      <c r="L41" s="45">
        <v>-15</v>
      </c>
      <c r="M41" s="45">
        <v>25.1</v>
      </c>
      <c r="N41" s="45">
        <v>15.7</v>
      </c>
      <c r="O41" s="45">
        <v>129</v>
      </c>
      <c r="P41" s="45">
        <v>94.8</v>
      </c>
      <c r="Q41" s="45">
        <v>6</v>
      </c>
      <c r="R41" s="45">
        <v>17.5</v>
      </c>
      <c r="S41" s="45">
        <v>122.5</v>
      </c>
      <c r="T41" s="45">
        <v>116.6</v>
      </c>
      <c r="U41" s="45">
        <v>168.1</v>
      </c>
      <c r="V41" s="45">
        <v>241.4</v>
      </c>
    </row>
    <row r="42" spans="1:22" collapsed="1" x14ac:dyDescent="0.25">
      <c r="A42" s="1" t="s">
        <v>122</v>
      </c>
      <c r="B42" s="80" t="s">
        <v>123</v>
      </c>
      <c r="C42" s="81">
        <v>-113.4</v>
      </c>
      <c r="D42" s="81">
        <v>-222.5</v>
      </c>
      <c r="E42" s="81">
        <v>-352.4</v>
      </c>
      <c r="F42" s="81">
        <v>-474.5</v>
      </c>
      <c r="G42" s="81">
        <v>-117</v>
      </c>
      <c r="H42" s="81">
        <v>-218.4</v>
      </c>
      <c r="I42" s="81">
        <v>-305.8</v>
      </c>
      <c r="J42" s="81">
        <v>-387.6</v>
      </c>
      <c r="K42" s="81">
        <v>-72.3</v>
      </c>
      <c r="L42" s="81">
        <v>-143.1</v>
      </c>
      <c r="M42" s="81">
        <v>-215.9</v>
      </c>
      <c r="N42" s="81">
        <v>-295.2</v>
      </c>
      <c r="O42" s="81">
        <v>-71.3</v>
      </c>
      <c r="P42" s="81">
        <v>-143.30000000000001</v>
      </c>
      <c r="Q42" s="81">
        <v>-215</v>
      </c>
      <c r="R42" s="81">
        <v>-277.5</v>
      </c>
      <c r="S42" s="81">
        <v>-70.900000000000006</v>
      </c>
      <c r="T42" s="81">
        <v>-144.30000000000001</v>
      </c>
      <c r="U42" s="81">
        <v>-212.1</v>
      </c>
      <c r="V42" s="81">
        <v>-275.60000000000002</v>
      </c>
    </row>
    <row r="43" spans="1:22" x14ac:dyDescent="0.25">
      <c r="B43" s="15"/>
      <c r="C43" s="34"/>
      <c r="D43" s="34"/>
      <c r="E43" s="34"/>
      <c r="F43" s="34"/>
      <c r="G43" s="34"/>
      <c r="H43" s="34"/>
      <c r="I43" s="34"/>
      <c r="J43" s="34"/>
      <c r="K43" s="34"/>
      <c r="L43" s="34"/>
      <c r="M43" s="34"/>
      <c r="N43" s="34"/>
      <c r="O43" s="34"/>
      <c r="P43" s="34"/>
      <c r="Q43" s="34"/>
      <c r="R43" s="34"/>
      <c r="S43" s="34"/>
      <c r="T43" s="34"/>
      <c r="U43" s="34"/>
      <c r="V43" s="34"/>
    </row>
    <row r="44" spans="1:22" x14ac:dyDescent="0.25">
      <c r="A44" s="1" t="s">
        <v>124</v>
      </c>
      <c r="B44" s="82" t="s">
        <v>125</v>
      </c>
      <c r="C44" s="83">
        <v>-11.6</v>
      </c>
      <c r="D44" s="83">
        <v>330.7</v>
      </c>
      <c r="E44" s="83">
        <v>793.3</v>
      </c>
      <c r="F44" s="83">
        <v>1518.8</v>
      </c>
      <c r="G44" s="83">
        <v>829.1</v>
      </c>
      <c r="H44" s="83">
        <v>2252.4</v>
      </c>
      <c r="I44" s="83">
        <v>3317.7</v>
      </c>
      <c r="J44" s="83">
        <v>3791.7</v>
      </c>
      <c r="K44" s="83">
        <v>640.4</v>
      </c>
      <c r="L44" s="83">
        <v>850.3</v>
      </c>
      <c r="M44" s="83">
        <v>1132.2</v>
      </c>
      <c r="N44" s="83">
        <v>1133.9000000000001</v>
      </c>
      <c r="O44" s="83">
        <v>363.7</v>
      </c>
      <c r="P44" s="83">
        <v>379.9</v>
      </c>
      <c r="Q44" s="83">
        <v>305.5</v>
      </c>
      <c r="R44" s="83">
        <v>584.1</v>
      </c>
      <c r="S44" s="84">
        <v>824.5</v>
      </c>
      <c r="T44" s="84">
        <v>1613.6</v>
      </c>
      <c r="U44" s="84">
        <v>3288.9</v>
      </c>
      <c r="V44" s="84">
        <v>5827</v>
      </c>
    </row>
    <row r="45" spans="1:22" x14ac:dyDescent="0.25">
      <c r="B45" s="15"/>
      <c r="C45" s="34"/>
      <c r="D45" s="34"/>
      <c r="E45" s="34"/>
      <c r="F45" s="34"/>
      <c r="G45" s="34"/>
      <c r="H45" s="34"/>
      <c r="I45" s="34"/>
      <c r="J45" s="34"/>
      <c r="K45" s="34"/>
      <c r="L45" s="34"/>
      <c r="M45" s="34"/>
      <c r="N45" s="34"/>
      <c r="O45" s="34"/>
      <c r="P45" s="34"/>
      <c r="Q45" s="34"/>
      <c r="R45" s="34"/>
      <c r="S45" s="34"/>
      <c r="T45" s="34"/>
      <c r="U45" s="34"/>
      <c r="V45" s="34"/>
    </row>
    <row r="46" spans="1:22" x14ac:dyDescent="0.25">
      <c r="A46" s="1" t="s">
        <v>126</v>
      </c>
      <c r="B46" s="80" t="s">
        <v>176</v>
      </c>
      <c r="C46" s="81">
        <v>-57.8</v>
      </c>
      <c r="D46" s="81">
        <v>-130.1</v>
      </c>
      <c r="E46" s="81">
        <v>-210.7</v>
      </c>
      <c r="F46" s="81">
        <v>-269.3</v>
      </c>
      <c r="G46" s="81">
        <v>-100.4</v>
      </c>
      <c r="H46" s="81">
        <v>-190.1</v>
      </c>
      <c r="I46" s="81">
        <v>-331.9</v>
      </c>
      <c r="J46" s="81">
        <v>-425.1</v>
      </c>
      <c r="K46" s="81">
        <v>-143.19999999999999</v>
      </c>
      <c r="L46" s="81">
        <v>-201.4</v>
      </c>
      <c r="M46" s="81">
        <v>-263</v>
      </c>
      <c r="N46" s="81">
        <v>-236.6</v>
      </c>
      <c r="O46" s="81">
        <v>-102.5</v>
      </c>
      <c r="P46" s="81">
        <v>-118.7</v>
      </c>
      <c r="Q46" s="81">
        <v>-141.30000000000001</v>
      </c>
      <c r="R46" s="81">
        <v>-306.39999999999998</v>
      </c>
      <c r="S46" s="85">
        <v>-133.1</v>
      </c>
      <c r="T46" s="85">
        <v>-304.2</v>
      </c>
      <c r="U46" s="85">
        <v>-599</v>
      </c>
      <c r="V46" s="85">
        <v>-1162.8</v>
      </c>
    </row>
    <row r="47" spans="1:22" hidden="1" outlineLevel="2" x14ac:dyDescent="0.25">
      <c r="B47" s="15"/>
      <c r="C47" s="34"/>
      <c r="D47" s="34"/>
      <c r="E47" s="34"/>
      <c r="F47" s="34"/>
      <c r="G47" s="34"/>
      <c r="H47" s="34"/>
      <c r="I47" s="34"/>
      <c r="J47" s="34"/>
      <c r="K47" s="34"/>
      <c r="L47" s="34"/>
      <c r="M47" s="34"/>
      <c r="N47" s="34"/>
      <c r="O47" s="34"/>
      <c r="P47" s="34"/>
      <c r="Q47" s="34"/>
      <c r="R47" s="34"/>
      <c r="S47" s="63"/>
      <c r="T47" s="63"/>
      <c r="U47" s="63"/>
      <c r="V47" s="63"/>
    </row>
    <row r="48" spans="1:22" hidden="1" outlineLevel="2" x14ac:dyDescent="0.25">
      <c r="A48" s="1" t="s">
        <v>127</v>
      </c>
      <c r="B48" s="16" t="s">
        <v>128</v>
      </c>
      <c r="C48" s="38">
        <v>-69.3926551116475</v>
      </c>
      <c r="D48" s="38">
        <v>200.66270740748999</v>
      </c>
      <c r="E48" s="38">
        <v>582.57436145431097</v>
      </c>
      <c r="F48" s="38">
        <v>1249.47949744572</v>
      </c>
      <c r="G48" s="38">
        <v>728.69142955150403</v>
      </c>
      <c r="H48" s="38">
        <v>2062.2890740990701</v>
      </c>
      <c r="I48" s="38">
        <v>2985.7706358536502</v>
      </c>
      <c r="J48" s="38">
        <v>3366.6078352362902</v>
      </c>
      <c r="K48" s="38">
        <v>497.16582217251801</v>
      </c>
      <c r="L48" s="38">
        <v>648.82089746392501</v>
      </c>
      <c r="M48" s="38">
        <v>869.14211853979691</v>
      </c>
      <c r="N48" s="38">
        <v>897.27741001173695</v>
      </c>
      <c r="O48" s="38">
        <v>261.233338380558</v>
      </c>
      <c r="P48" s="38">
        <v>261.146661528229</v>
      </c>
      <c r="Q48" s="38">
        <v>164.262287534031</v>
      </c>
      <c r="R48" s="38">
        <v>277.705949935479</v>
      </c>
      <c r="S48" s="64">
        <v>691.35896602566095</v>
      </c>
      <c r="T48" s="64">
        <v>1309.4593044562801</v>
      </c>
      <c r="U48" s="64">
        <v>2689.9012049004696</v>
      </c>
      <c r="V48" s="64">
        <v>4664.1178919044196</v>
      </c>
    </row>
    <row r="49" spans="1:22" hidden="1" outlineLevel="2" x14ac:dyDescent="0.25">
      <c r="B49" s="15"/>
      <c r="C49" s="34"/>
      <c r="D49" s="34"/>
      <c r="E49" s="34"/>
      <c r="F49" s="34"/>
      <c r="G49" s="34"/>
      <c r="H49" s="34"/>
      <c r="I49" s="34"/>
      <c r="J49" s="34"/>
      <c r="K49" s="34"/>
      <c r="L49" s="34"/>
      <c r="M49" s="34"/>
      <c r="N49" s="34"/>
      <c r="O49" s="34"/>
      <c r="P49" s="34"/>
      <c r="Q49" s="34"/>
      <c r="R49" s="34"/>
      <c r="S49" s="63"/>
      <c r="T49" s="63"/>
      <c r="U49" s="63"/>
      <c r="V49" s="63"/>
    </row>
    <row r="50" spans="1:22" hidden="1" outlineLevel="2" x14ac:dyDescent="0.25">
      <c r="A50" s="1" t="s">
        <v>129</v>
      </c>
      <c r="B50" s="15" t="s">
        <v>130</v>
      </c>
      <c r="C50" s="34">
        <v>0</v>
      </c>
      <c r="D50" s="34">
        <v>0</v>
      </c>
      <c r="E50" s="34">
        <v>0</v>
      </c>
      <c r="F50" s="34">
        <v>0</v>
      </c>
      <c r="G50" s="34">
        <v>0</v>
      </c>
      <c r="H50" s="34">
        <v>0</v>
      </c>
      <c r="I50" s="34">
        <v>0</v>
      </c>
      <c r="J50" s="34">
        <v>0</v>
      </c>
      <c r="K50" s="34">
        <v>0</v>
      </c>
      <c r="L50" s="34">
        <v>0</v>
      </c>
      <c r="M50" s="34">
        <v>0</v>
      </c>
      <c r="N50" s="34">
        <v>0</v>
      </c>
      <c r="O50" s="34">
        <v>0</v>
      </c>
      <c r="P50" s="34">
        <v>0</v>
      </c>
      <c r="Q50" s="34">
        <v>0</v>
      </c>
      <c r="R50" s="34">
        <v>0</v>
      </c>
      <c r="S50" s="63">
        <v>0</v>
      </c>
      <c r="T50" s="63">
        <v>0</v>
      </c>
      <c r="U50" s="63">
        <v>0</v>
      </c>
      <c r="V50" s="63">
        <v>0</v>
      </c>
    </row>
    <row r="51" spans="1:22" collapsed="1" x14ac:dyDescent="0.25">
      <c r="B51" s="30"/>
      <c r="C51" s="36"/>
      <c r="D51" s="36"/>
      <c r="E51" s="36"/>
      <c r="F51" s="36"/>
      <c r="G51" s="36"/>
      <c r="H51" s="36"/>
      <c r="I51" s="36"/>
      <c r="J51" s="36"/>
      <c r="K51" s="36"/>
      <c r="L51" s="36"/>
      <c r="M51" s="36"/>
      <c r="N51" s="36"/>
      <c r="O51" s="36"/>
      <c r="P51" s="36"/>
      <c r="Q51" s="36"/>
      <c r="R51" s="36"/>
      <c r="S51" s="65"/>
      <c r="T51" s="65"/>
      <c r="U51" s="65"/>
      <c r="V51" s="65"/>
    </row>
    <row r="52" spans="1:22" x14ac:dyDescent="0.25">
      <c r="A52" s="1" t="s">
        <v>131</v>
      </c>
      <c r="B52" s="75" t="s">
        <v>132</v>
      </c>
      <c r="C52" s="86">
        <v>-69.400000000000006</v>
      </c>
      <c r="D52" s="86">
        <v>200.7</v>
      </c>
      <c r="E52" s="86">
        <v>582.6</v>
      </c>
      <c r="F52" s="86">
        <v>1249.5</v>
      </c>
      <c r="G52" s="86">
        <v>728.7</v>
      </c>
      <c r="H52" s="86">
        <v>2062.3000000000002</v>
      </c>
      <c r="I52" s="86">
        <v>2985.8</v>
      </c>
      <c r="J52" s="86">
        <v>3366.6</v>
      </c>
      <c r="K52" s="86">
        <v>497.2</v>
      </c>
      <c r="L52" s="86">
        <v>648.79999999999995</v>
      </c>
      <c r="M52" s="86">
        <v>869.1</v>
      </c>
      <c r="N52" s="86">
        <v>897.3</v>
      </c>
      <c r="O52" s="86">
        <v>261.2</v>
      </c>
      <c r="P52" s="86">
        <v>261.10000000000002</v>
      </c>
      <c r="Q52" s="86">
        <v>164.3</v>
      </c>
      <c r="R52" s="86">
        <v>277.7</v>
      </c>
      <c r="S52" s="87">
        <v>691.4</v>
      </c>
      <c r="T52" s="87">
        <v>1309.5</v>
      </c>
      <c r="U52" s="87">
        <v>2689.9</v>
      </c>
      <c r="V52" s="87">
        <v>4664.1000000000004</v>
      </c>
    </row>
    <row r="53" spans="1:22" x14ac:dyDescent="0.25">
      <c r="B53" s="30" t="s">
        <v>133</v>
      </c>
      <c r="C53" s="34"/>
      <c r="D53" s="34"/>
      <c r="E53" s="34"/>
      <c r="F53" s="34"/>
      <c r="G53" s="34"/>
      <c r="H53" s="34"/>
      <c r="I53" s="34"/>
      <c r="J53" s="34"/>
      <c r="K53" s="34"/>
      <c r="L53" s="34"/>
      <c r="M53" s="34"/>
      <c r="N53" s="34"/>
      <c r="O53" s="34"/>
      <c r="P53" s="34"/>
      <c r="Q53" s="34"/>
      <c r="R53" s="34"/>
      <c r="S53" s="63"/>
      <c r="T53" s="63"/>
      <c r="U53" s="63"/>
      <c r="V53" s="63"/>
    </row>
    <row r="54" spans="1:22" x14ac:dyDescent="0.25">
      <c r="A54" s="1" t="s">
        <v>134</v>
      </c>
      <c r="B54" s="15" t="s">
        <v>135</v>
      </c>
      <c r="C54" s="45">
        <v>7.8</v>
      </c>
      <c r="D54" s="45">
        <v>18.100000000000001</v>
      </c>
      <c r="E54" s="45">
        <v>27.1</v>
      </c>
      <c r="F54" s="45">
        <v>38.700000000000003</v>
      </c>
      <c r="G54" s="45">
        <v>6.1</v>
      </c>
      <c r="H54" s="45">
        <v>13.1</v>
      </c>
      <c r="I54" s="45">
        <v>21.8</v>
      </c>
      <c r="J54" s="45">
        <v>29.3</v>
      </c>
      <c r="K54" s="45">
        <v>7.4</v>
      </c>
      <c r="L54" s="45">
        <v>16.3</v>
      </c>
      <c r="M54" s="45">
        <v>30.9</v>
      </c>
      <c r="N54" s="45">
        <v>42.1</v>
      </c>
      <c r="O54" s="45">
        <v>10.4</v>
      </c>
      <c r="P54" s="45">
        <v>23.2</v>
      </c>
      <c r="Q54" s="45">
        <v>31</v>
      </c>
      <c r="R54" s="45">
        <v>38.5</v>
      </c>
      <c r="S54" s="66">
        <v>7.7</v>
      </c>
      <c r="T54" s="66">
        <v>16.899999999999999</v>
      </c>
      <c r="U54" s="66">
        <v>26.2</v>
      </c>
      <c r="V54" s="66">
        <v>36.1</v>
      </c>
    </row>
    <row r="55" spans="1:22" x14ac:dyDescent="0.25">
      <c r="A55" s="1" t="s">
        <v>136</v>
      </c>
      <c r="B55" s="15" t="s">
        <v>137</v>
      </c>
      <c r="C55" s="45">
        <v>-77.2</v>
      </c>
      <c r="D55" s="45">
        <v>182.6</v>
      </c>
      <c r="E55" s="45">
        <v>555.5</v>
      </c>
      <c r="F55" s="45">
        <v>1210.8</v>
      </c>
      <c r="G55" s="45">
        <v>722.6</v>
      </c>
      <c r="H55" s="45">
        <v>2049.1999999999998</v>
      </c>
      <c r="I55" s="45">
        <v>2964</v>
      </c>
      <c r="J55" s="45">
        <v>3337.3</v>
      </c>
      <c r="K55" s="45">
        <v>489.8</v>
      </c>
      <c r="L55" s="45">
        <v>632.5</v>
      </c>
      <c r="M55" s="45">
        <v>838.3</v>
      </c>
      <c r="N55" s="45">
        <v>855.2</v>
      </c>
      <c r="O55" s="45">
        <v>250.8</v>
      </c>
      <c r="P55" s="45">
        <v>237.9</v>
      </c>
      <c r="Q55" s="45">
        <v>133.30000000000001</v>
      </c>
      <c r="R55" s="45">
        <v>239.2</v>
      </c>
      <c r="S55" s="66">
        <v>683.7</v>
      </c>
      <c r="T55" s="66">
        <v>1292.5</v>
      </c>
      <c r="U55" s="66">
        <v>2663.7</v>
      </c>
      <c r="V55" s="66">
        <v>4628</v>
      </c>
    </row>
    <row r="56" spans="1:22" x14ac:dyDescent="0.25">
      <c r="B56" s="30"/>
      <c r="C56" s="31"/>
      <c r="D56" s="31"/>
      <c r="E56" s="31"/>
      <c r="F56" s="31"/>
      <c r="G56" s="31"/>
      <c r="H56" s="31"/>
      <c r="I56" s="31"/>
      <c r="J56" s="31"/>
      <c r="K56" s="31"/>
      <c r="L56" s="31"/>
      <c r="M56" s="31"/>
      <c r="N56" s="31"/>
      <c r="O56" s="31"/>
      <c r="P56" s="31"/>
      <c r="Q56" s="31"/>
      <c r="R56" s="31"/>
      <c r="S56" s="67"/>
      <c r="T56" s="67"/>
      <c r="U56" s="67"/>
      <c r="V56" s="67"/>
    </row>
    <row r="57" spans="1:22" x14ac:dyDescent="0.25">
      <c r="B57" s="14"/>
      <c r="C57" s="31"/>
      <c r="D57" s="31"/>
      <c r="E57" s="31"/>
      <c r="F57" s="31"/>
      <c r="G57" s="31"/>
      <c r="H57" s="31"/>
      <c r="I57" s="31"/>
      <c r="J57" s="31"/>
      <c r="K57" s="31"/>
      <c r="L57" s="31"/>
      <c r="M57" s="31"/>
      <c r="N57" s="31"/>
      <c r="O57" s="31"/>
      <c r="P57" s="31"/>
      <c r="Q57" s="31"/>
      <c r="R57" s="31"/>
      <c r="S57" s="67"/>
      <c r="T57" s="67"/>
      <c r="U57" s="67"/>
      <c r="V57" s="67"/>
    </row>
    <row r="58" spans="1:22" x14ac:dyDescent="0.25">
      <c r="B58" s="75" t="s">
        <v>162</v>
      </c>
      <c r="C58" s="88"/>
      <c r="D58" s="89"/>
      <c r="E58" s="89"/>
      <c r="F58" s="89"/>
      <c r="G58" s="89"/>
      <c r="H58" s="89"/>
      <c r="I58" s="89"/>
      <c r="J58" s="89"/>
      <c r="K58" s="89"/>
      <c r="L58" s="89"/>
      <c r="M58" s="89"/>
      <c r="N58" s="89"/>
      <c r="O58" s="89"/>
      <c r="P58" s="89"/>
      <c r="Q58" s="89"/>
      <c r="R58" s="89"/>
      <c r="S58" s="89"/>
      <c r="T58" s="89"/>
      <c r="U58" s="89"/>
      <c r="V58" s="89"/>
    </row>
    <row r="59" spans="1:22" x14ac:dyDescent="0.25">
      <c r="B59" s="1" t="s">
        <v>253</v>
      </c>
      <c r="C59" s="33">
        <f t="shared" ref="C59:T59" si="10">C55/C60</f>
        <v>-0.13280341696448464</v>
      </c>
      <c r="D59" s="33">
        <f t="shared" si="10"/>
        <v>0.31411792665433802</v>
      </c>
      <c r="E59" s="33">
        <f t="shared" si="10"/>
        <v>0.95559971662916088</v>
      </c>
      <c r="F59" s="33">
        <f t="shared" si="10"/>
        <v>2.0828805344637047</v>
      </c>
      <c r="G59" s="52">
        <f t="shared" si="10"/>
        <v>1.243053744799697</v>
      </c>
      <c r="H59" s="52">
        <f t="shared" si="10"/>
        <v>3.5251394047101283</v>
      </c>
      <c r="I59" s="52">
        <f t="shared" si="10"/>
        <v>5.0988254907089701</v>
      </c>
      <c r="J59" s="52">
        <f t="shared" si="10"/>
        <v>5.7409953812898262</v>
      </c>
      <c r="K59" s="52">
        <f t="shared" si="10"/>
        <v>0.84257919208814225</v>
      </c>
      <c r="L59" s="52">
        <f t="shared" si="10"/>
        <v>1.0880590832906287</v>
      </c>
      <c r="M59" s="52">
        <f t="shared" si="10"/>
        <v>1.4420868450949154</v>
      </c>
      <c r="N59" s="52">
        <f t="shared" si="10"/>
        <v>1.4711590956998351</v>
      </c>
      <c r="O59" s="52">
        <f t="shared" si="10"/>
        <v>0.43143907998306669</v>
      </c>
      <c r="P59" s="52">
        <f t="shared" si="10"/>
        <v>0.40924783543848314</v>
      </c>
      <c r="Q59" s="52">
        <f t="shared" si="10"/>
        <v>0.22930952696069695</v>
      </c>
      <c r="R59" s="52">
        <f t="shared" si="10"/>
        <v>0.41148416240809227</v>
      </c>
      <c r="S59" s="52">
        <f t="shared" si="10"/>
        <v>1.1746860121063243</v>
      </c>
      <c r="T59" s="52">
        <f t="shared" si="10"/>
        <v>2.1451876336440314</v>
      </c>
      <c r="U59" s="52">
        <v>4.3435802361256997</v>
      </c>
      <c r="V59" s="52">
        <f t="shared" ref="V59" si="11">V55/V60</f>
        <v>7.4867312058493205</v>
      </c>
    </row>
    <row r="60" spans="1:22" x14ac:dyDescent="0.25">
      <c r="B60" s="1" t="s">
        <v>138</v>
      </c>
      <c r="C60" s="27">
        <f t="shared" ref="C60:R60" si="12">581.310344</f>
        <v>581.31034399999999</v>
      </c>
      <c r="D60" s="27">
        <f t="shared" si="12"/>
        <v>581.31034399999999</v>
      </c>
      <c r="E60" s="27">
        <f t="shared" si="12"/>
        <v>581.31034399999999</v>
      </c>
      <c r="F60" s="27">
        <f t="shared" si="12"/>
        <v>581.31034399999999</v>
      </c>
      <c r="G60" s="27">
        <f t="shared" si="12"/>
        <v>581.31034399999999</v>
      </c>
      <c r="H60" s="27">
        <f t="shared" si="12"/>
        <v>581.31034399999999</v>
      </c>
      <c r="I60" s="27">
        <f t="shared" si="12"/>
        <v>581.31034399999999</v>
      </c>
      <c r="J60" s="27">
        <f t="shared" si="12"/>
        <v>581.31034399999999</v>
      </c>
      <c r="K60" s="27">
        <f t="shared" si="12"/>
        <v>581.31034399999999</v>
      </c>
      <c r="L60" s="27">
        <f t="shared" si="12"/>
        <v>581.31034399999999</v>
      </c>
      <c r="M60" s="27">
        <f t="shared" si="12"/>
        <v>581.31034399999999</v>
      </c>
      <c r="N60" s="27">
        <f t="shared" si="12"/>
        <v>581.31034399999999</v>
      </c>
      <c r="O60" s="27">
        <f t="shared" si="12"/>
        <v>581.31034399999999</v>
      </c>
      <c r="P60" s="27">
        <f t="shared" si="12"/>
        <v>581.31034399999999</v>
      </c>
      <c r="Q60" s="27">
        <f t="shared" si="12"/>
        <v>581.31034399999999</v>
      </c>
      <c r="R60" s="27">
        <f t="shared" si="12"/>
        <v>581.31034399999999</v>
      </c>
      <c r="S60" s="25">
        <v>582.02787208988775</v>
      </c>
      <c r="T60" s="25">
        <v>602.51139794444441</v>
      </c>
      <c r="U60" s="25">
        <v>613.2498665147059</v>
      </c>
      <c r="V60" s="25">
        <v>618.16029890109883</v>
      </c>
    </row>
    <row r="62" spans="1:22" x14ac:dyDescent="0.25">
      <c r="C62" s="40"/>
      <c r="D62" s="40"/>
      <c r="E62" s="40"/>
      <c r="F62" s="40"/>
      <c r="G62" s="40"/>
      <c r="H62" s="40"/>
      <c r="I62" s="40"/>
      <c r="J62" s="40"/>
      <c r="K62" s="40"/>
      <c r="L62" s="40"/>
      <c r="M62" s="40"/>
    </row>
    <row r="63" spans="1:22" x14ac:dyDescent="0.25">
      <c r="C63" s="40"/>
      <c r="D63" s="40"/>
      <c r="E63" s="40"/>
      <c r="F63" s="40"/>
      <c r="G63" s="40"/>
      <c r="H63" s="40"/>
      <c r="I63" s="40"/>
      <c r="J63" s="40"/>
      <c r="K63" s="40"/>
      <c r="L63" s="40"/>
      <c r="M63" s="40"/>
      <c r="N63" s="40"/>
      <c r="O63" s="40"/>
      <c r="P63" s="40"/>
      <c r="Q63" s="40"/>
      <c r="R63" s="40"/>
      <c r="S63" s="40"/>
      <c r="T63" s="40"/>
      <c r="U63" s="40"/>
      <c r="V63" s="40"/>
    </row>
    <row r="64" spans="1:22" x14ac:dyDescent="0.25">
      <c r="C64" s="40"/>
      <c r="D64" s="40"/>
      <c r="E64" s="40"/>
      <c r="F64" s="40"/>
      <c r="G64" s="40"/>
      <c r="H64" s="40"/>
      <c r="I64" s="40"/>
      <c r="J64" s="40"/>
      <c r="K64" s="40"/>
      <c r="L64" s="40"/>
      <c r="M64" s="40"/>
      <c r="N64" s="40"/>
      <c r="O64" s="40"/>
      <c r="P64" s="40"/>
      <c r="Q64" s="40"/>
      <c r="R64" s="40"/>
      <c r="S64" s="40"/>
      <c r="T64" s="40"/>
      <c r="U64" s="40"/>
      <c r="V64" s="40"/>
    </row>
    <row r="65" spans="3:22" x14ac:dyDescent="0.25">
      <c r="C65" s="40"/>
      <c r="D65" s="40"/>
      <c r="E65" s="40"/>
      <c r="F65" s="40"/>
      <c r="G65" s="40"/>
      <c r="H65" s="40"/>
      <c r="I65" s="40"/>
      <c r="J65" s="40"/>
      <c r="K65" s="40"/>
      <c r="L65" s="40"/>
      <c r="M65" s="40"/>
      <c r="N65" s="40"/>
      <c r="O65" s="40"/>
      <c r="P65" s="40"/>
      <c r="Q65" s="40"/>
      <c r="R65" s="40"/>
      <c r="S65" s="40"/>
      <c r="T65" s="40"/>
      <c r="U65" s="40"/>
      <c r="V65" s="40"/>
    </row>
    <row r="66" spans="3:22" x14ac:dyDescent="0.25">
      <c r="C66" s="40"/>
      <c r="D66" s="40"/>
      <c r="E66" s="40"/>
      <c r="F66" s="40"/>
      <c r="G66" s="40"/>
      <c r="H66" s="40"/>
      <c r="I66" s="40"/>
      <c r="J66" s="40"/>
      <c r="K66" s="40"/>
      <c r="L66" s="40"/>
      <c r="M66" s="40"/>
      <c r="N66" s="40"/>
      <c r="O66" s="40"/>
      <c r="P66" s="40"/>
      <c r="Q66" s="40"/>
      <c r="R66" s="40"/>
      <c r="S66" s="40"/>
      <c r="T66" s="40"/>
      <c r="U66" s="40"/>
      <c r="V66" s="40"/>
    </row>
    <row r="67" spans="3:22" x14ac:dyDescent="0.25">
      <c r="C67" s="40"/>
      <c r="D67" s="40"/>
      <c r="E67" s="40"/>
      <c r="F67" s="40"/>
      <c r="G67" s="40"/>
      <c r="H67" s="40"/>
      <c r="I67" s="40"/>
      <c r="J67" s="40"/>
      <c r="K67" s="40"/>
      <c r="L67" s="40"/>
      <c r="M67" s="40"/>
      <c r="N67" s="40"/>
      <c r="O67" s="40"/>
      <c r="P67" s="40"/>
      <c r="Q67" s="40"/>
      <c r="R67" s="40"/>
      <c r="S67" s="40"/>
      <c r="T67" s="40"/>
      <c r="U67" s="40"/>
      <c r="V67" s="40"/>
    </row>
    <row r="68" spans="3:22" x14ac:dyDescent="0.25">
      <c r="C68" s="40"/>
      <c r="D68" s="40"/>
      <c r="E68" s="40"/>
      <c r="F68" s="40"/>
      <c r="G68" s="40"/>
      <c r="H68" s="40"/>
      <c r="I68" s="40"/>
      <c r="J68" s="40"/>
      <c r="K68" s="40"/>
      <c r="L68" s="40"/>
      <c r="M68" s="40"/>
      <c r="N68" s="40"/>
      <c r="O68" s="40"/>
      <c r="P68" s="40"/>
      <c r="Q68" s="40"/>
      <c r="R68" s="40"/>
      <c r="S68" s="40"/>
      <c r="T68" s="40"/>
      <c r="U68" s="40"/>
      <c r="V68" s="40"/>
    </row>
    <row r="69" spans="3:22" x14ac:dyDescent="0.25">
      <c r="C69" s="40"/>
      <c r="D69" s="40"/>
      <c r="E69" s="40"/>
      <c r="F69" s="40"/>
      <c r="G69" s="40"/>
      <c r="H69" s="40"/>
      <c r="I69" s="40"/>
      <c r="J69" s="40"/>
      <c r="K69" s="40"/>
      <c r="L69" s="40"/>
      <c r="M69" s="40"/>
      <c r="N69" s="40"/>
      <c r="O69" s="40"/>
      <c r="P69" s="40"/>
      <c r="Q69" s="40"/>
      <c r="R69" s="40"/>
      <c r="S69" s="40"/>
      <c r="T69" s="40"/>
      <c r="U69" s="40"/>
      <c r="V69" s="40"/>
    </row>
    <row r="70" spans="3:22" x14ac:dyDescent="0.25">
      <c r="C70" s="40"/>
      <c r="D70" s="40"/>
      <c r="E70" s="40"/>
      <c r="F70" s="40"/>
      <c r="G70" s="40"/>
      <c r="H70" s="40"/>
      <c r="I70" s="40"/>
      <c r="J70" s="40"/>
      <c r="K70" s="40"/>
      <c r="L70" s="40"/>
      <c r="M70" s="40"/>
      <c r="N70" s="40"/>
      <c r="O70" s="40"/>
      <c r="P70" s="40"/>
      <c r="Q70" s="40"/>
      <c r="R70" s="40"/>
      <c r="S70" s="40"/>
      <c r="T70" s="40"/>
      <c r="U70" s="40"/>
      <c r="V70" s="40"/>
    </row>
    <row r="71" spans="3:22" x14ac:dyDescent="0.25">
      <c r="C71" s="40"/>
      <c r="D71" s="40"/>
      <c r="E71" s="40"/>
      <c r="F71" s="40"/>
      <c r="G71" s="40"/>
      <c r="H71" s="40"/>
      <c r="I71" s="40"/>
      <c r="J71" s="40"/>
      <c r="K71" s="40"/>
      <c r="L71" s="40"/>
      <c r="M71" s="40"/>
      <c r="N71" s="40"/>
      <c r="O71" s="40"/>
      <c r="P71" s="40"/>
      <c r="Q71" s="40"/>
      <c r="R71" s="40"/>
      <c r="S71" s="40"/>
      <c r="T71" s="40"/>
      <c r="U71" s="40"/>
      <c r="V71" s="40"/>
    </row>
    <row r="72" spans="3:22" x14ac:dyDescent="0.25">
      <c r="C72" s="40"/>
      <c r="D72" s="40"/>
      <c r="E72" s="40"/>
      <c r="F72" s="40"/>
      <c r="G72" s="40"/>
      <c r="H72" s="40"/>
      <c r="I72" s="40"/>
      <c r="J72" s="40"/>
      <c r="K72" s="40"/>
      <c r="L72" s="40"/>
      <c r="M72" s="40"/>
      <c r="N72" s="40"/>
      <c r="O72" s="40"/>
      <c r="P72" s="40"/>
      <c r="Q72" s="40"/>
      <c r="R72" s="40"/>
      <c r="S72" s="40"/>
      <c r="T72" s="40"/>
      <c r="U72" s="40"/>
      <c r="V72" s="40"/>
    </row>
    <row r="73" spans="3:22" x14ac:dyDescent="0.25">
      <c r="C73" s="40"/>
      <c r="D73" s="40"/>
      <c r="E73" s="40"/>
      <c r="F73" s="40"/>
      <c r="G73" s="40"/>
      <c r="H73" s="40"/>
      <c r="I73" s="40"/>
      <c r="J73" s="40"/>
      <c r="K73" s="40"/>
      <c r="L73" s="40"/>
      <c r="M73" s="40"/>
      <c r="N73" s="40"/>
      <c r="O73" s="40"/>
      <c r="P73" s="40"/>
      <c r="Q73" s="40"/>
      <c r="R73" s="40"/>
      <c r="S73" s="40"/>
      <c r="T73" s="40"/>
      <c r="U73" s="40"/>
      <c r="V73" s="40"/>
    </row>
    <row r="74" spans="3:22" x14ac:dyDescent="0.25">
      <c r="C74" s="40"/>
      <c r="D74" s="40"/>
      <c r="E74" s="40"/>
      <c r="F74" s="40"/>
      <c r="G74" s="40"/>
      <c r="H74" s="40"/>
      <c r="I74" s="40"/>
      <c r="J74" s="40"/>
      <c r="K74" s="40"/>
      <c r="L74" s="40"/>
      <c r="M74" s="40"/>
      <c r="N74" s="40"/>
      <c r="O74" s="40"/>
      <c r="P74" s="40"/>
      <c r="Q74" s="40"/>
      <c r="R74" s="40"/>
      <c r="S74" s="40"/>
      <c r="T74" s="40"/>
      <c r="U74" s="40"/>
      <c r="V74" s="40"/>
    </row>
    <row r="75" spans="3:22" x14ac:dyDescent="0.25">
      <c r="C75" s="40"/>
      <c r="D75" s="40"/>
      <c r="E75" s="40"/>
      <c r="F75" s="40"/>
      <c r="G75" s="40"/>
      <c r="H75" s="40"/>
      <c r="I75" s="40"/>
      <c r="J75" s="40"/>
      <c r="K75" s="40"/>
      <c r="L75" s="40"/>
      <c r="M75" s="40"/>
      <c r="N75" s="40"/>
      <c r="O75" s="40"/>
      <c r="P75" s="40"/>
      <c r="Q75" s="40"/>
      <c r="R75" s="40"/>
      <c r="S75" s="40"/>
      <c r="T75" s="40"/>
      <c r="U75" s="40"/>
      <c r="V75" s="40"/>
    </row>
    <row r="76" spans="3:22" x14ac:dyDescent="0.25">
      <c r="C76" s="40"/>
      <c r="D76" s="40"/>
      <c r="E76" s="40"/>
      <c r="F76" s="40"/>
      <c r="G76" s="40"/>
      <c r="H76" s="40"/>
      <c r="I76" s="40"/>
      <c r="J76" s="40"/>
      <c r="K76" s="40"/>
      <c r="L76" s="40"/>
      <c r="M76" s="40"/>
      <c r="N76" s="40"/>
      <c r="O76" s="40"/>
      <c r="P76" s="40"/>
      <c r="Q76" s="40"/>
      <c r="R76" s="40"/>
      <c r="S76" s="40"/>
      <c r="T76" s="40"/>
      <c r="U76" s="40"/>
      <c r="V76" s="40"/>
    </row>
    <row r="77" spans="3:22" x14ac:dyDescent="0.25">
      <c r="C77" s="40"/>
      <c r="D77" s="40"/>
      <c r="E77" s="40"/>
      <c r="F77" s="40"/>
      <c r="G77" s="40"/>
      <c r="H77" s="40"/>
      <c r="I77" s="40"/>
      <c r="J77" s="40"/>
      <c r="K77" s="40"/>
      <c r="L77" s="40"/>
      <c r="M77" s="40"/>
      <c r="N77" s="40"/>
      <c r="O77" s="40"/>
      <c r="P77" s="40"/>
      <c r="Q77" s="40"/>
      <c r="R77" s="40"/>
      <c r="S77" s="40"/>
      <c r="T77" s="40"/>
      <c r="U77" s="40"/>
      <c r="V77" s="40"/>
    </row>
    <row r="78" spans="3:22" x14ac:dyDescent="0.25">
      <c r="C78" s="40"/>
      <c r="D78" s="40"/>
      <c r="E78" s="40"/>
      <c r="F78" s="40"/>
      <c r="G78" s="40"/>
      <c r="H78" s="40"/>
      <c r="I78" s="40"/>
      <c r="J78" s="40"/>
      <c r="K78" s="40"/>
      <c r="L78" s="40"/>
      <c r="M78" s="40"/>
      <c r="N78" s="40"/>
      <c r="O78" s="40"/>
      <c r="P78" s="40"/>
      <c r="Q78" s="40"/>
      <c r="R78" s="40"/>
      <c r="S78" s="40"/>
      <c r="T78" s="40"/>
      <c r="U78" s="40"/>
      <c r="V78" s="40"/>
    </row>
    <row r="79" spans="3:22" x14ac:dyDescent="0.25">
      <c r="C79" s="40"/>
      <c r="D79" s="40"/>
      <c r="E79" s="40"/>
      <c r="F79" s="40"/>
      <c r="G79" s="40"/>
      <c r="H79" s="40"/>
      <c r="I79" s="40"/>
      <c r="J79" s="40"/>
      <c r="K79" s="40"/>
      <c r="L79" s="40"/>
      <c r="M79" s="40"/>
      <c r="N79" s="40"/>
      <c r="O79" s="40"/>
      <c r="P79" s="40"/>
      <c r="Q79" s="40"/>
      <c r="R79" s="40"/>
      <c r="S79" s="40"/>
      <c r="T79" s="40"/>
      <c r="U79" s="40"/>
      <c r="V79" s="40"/>
    </row>
    <row r="80" spans="3:22" x14ac:dyDescent="0.25">
      <c r="C80" s="40"/>
      <c r="D80" s="40"/>
      <c r="E80" s="40"/>
      <c r="F80" s="40"/>
      <c r="G80" s="40"/>
      <c r="H80" s="40"/>
      <c r="I80" s="40"/>
      <c r="J80" s="40"/>
      <c r="K80" s="40"/>
      <c r="L80" s="40"/>
      <c r="M80" s="40"/>
      <c r="N80" s="40"/>
      <c r="O80" s="40"/>
      <c r="P80" s="40"/>
      <c r="Q80" s="40"/>
      <c r="R80" s="40"/>
      <c r="S80" s="40"/>
      <c r="T80" s="40"/>
      <c r="U80" s="40"/>
      <c r="V80" s="40"/>
    </row>
    <row r="81" spans="3:22" x14ac:dyDescent="0.25">
      <c r="C81" s="40"/>
      <c r="D81" s="40"/>
      <c r="E81" s="40"/>
      <c r="F81" s="40"/>
      <c r="G81" s="40"/>
      <c r="H81" s="40"/>
      <c r="I81" s="40"/>
      <c r="J81" s="40"/>
      <c r="K81" s="40"/>
      <c r="L81" s="40"/>
      <c r="M81" s="40"/>
      <c r="N81" s="40"/>
      <c r="O81" s="40"/>
      <c r="P81" s="40"/>
      <c r="Q81" s="40"/>
      <c r="R81" s="40"/>
      <c r="S81" s="40"/>
      <c r="T81" s="40"/>
      <c r="U81" s="40"/>
      <c r="V81" s="40"/>
    </row>
    <row r="82" spans="3:22" x14ac:dyDescent="0.25">
      <c r="C82" s="40"/>
      <c r="D82" s="40"/>
      <c r="E82" s="40"/>
      <c r="F82" s="40"/>
      <c r="G82" s="40"/>
      <c r="H82" s="40"/>
      <c r="I82" s="40"/>
      <c r="J82" s="40"/>
      <c r="K82" s="40"/>
      <c r="L82" s="40"/>
      <c r="M82" s="40"/>
      <c r="N82" s="40"/>
      <c r="O82" s="40"/>
      <c r="P82" s="40"/>
      <c r="Q82" s="40"/>
      <c r="R82" s="40"/>
      <c r="S82" s="40"/>
      <c r="T82" s="40"/>
      <c r="U82" s="40"/>
      <c r="V82" s="40"/>
    </row>
    <row r="83" spans="3:22" x14ac:dyDescent="0.25">
      <c r="C83" s="40"/>
      <c r="D83" s="40"/>
      <c r="E83" s="40"/>
      <c r="F83" s="40"/>
      <c r="G83" s="40"/>
      <c r="H83" s="40"/>
      <c r="I83" s="40"/>
      <c r="J83" s="40"/>
      <c r="K83" s="40"/>
      <c r="L83" s="40"/>
      <c r="M83" s="40"/>
      <c r="N83" s="40"/>
      <c r="O83" s="40"/>
      <c r="P83" s="40"/>
      <c r="Q83" s="40"/>
      <c r="R83" s="40"/>
      <c r="S83" s="40"/>
      <c r="T83" s="40"/>
      <c r="U83" s="40"/>
      <c r="V83" s="40"/>
    </row>
    <row r="84" spans="3:22" x14ac:dyDescent="0.25">
      <c r="C84" s="40"/>
      <c r="D84" s="40"/>
      <c r="E84" s="40"/>
      <c r="F84" s="40"/>
      <c r="G84" s="40"/>
      <c r="H84" s="40"/>
      <c r="I84" s="40"/>
      <c r="J84" s="40"/>
      <c r="K84" s="40"/>
      <c r="L84" s="40"/>
      <c r="M84" s="40"/>
      <c r="N84" s="40"/>
      <c r="O84" s="40"/>
      <c r="P84" s="40"/>
      <c r="Q84" s="40"/>
      <c r="R84" s="40"/>
      <c r="S84" s="40"/>
      <c r="T84" s="40"/>
      <c r="U84" s="40"/>
      <c r="V84" s="40"/>
    </row>
    <row r="85" spans="3:22" x14ac:dyDescent="0.25">
      <c r="C85" s="40"/>
      <c r="D85" s="40"/>
      <c r="E85" s="40"/>
      <c r="F85" s="40"/>
      <c r="G85" s="40"/>
      <c r="H85" s="40"/>
      <c r="I85" s="40"/>
      <c r="J85" s="40"/>
      <c r="K85" s="40"/>
      <c r="L85" s="40"/>
      <c r="M85" s="40"/>
      <c r="N85" s="40"/>
      <c r="O85" s="40"/>
      <c r="P85" s="40"/>
      <c r="Q85" s="40"/>
      <c r="R85" s="40"/>
      <c r="S85" s="40"/>
      <c r="T85" s="40"/>
      <c r="U85" s="40"/>
      <c r="V85" s="40"/>
    </row>
    <row r="86" spans="3:22" x14ac:dyDescent="0.25">
      <c r="C86" s="40"/>
      <c r="D86" s="40"/>
      <c r="E86" s="40"/>
      <c r="F86" s="40"/>
      <c r="G86" s="40"/>
      <c r="H86" s="40"/>
      <c r="I86" s="40"/>
      <c r="J86" s="40"/>
      <c r="K86" s="40"/>
      <c r="L86" s="40"/>
      <c r="M86" s="40"/>
      <c r="N86" s="40"/>
      <c r="O86" s="40"/>
      <c r="P86" s="40"/>
      <c r="Q86" s="40"/>
      <c r="R86" s="40"/>
      <c r="S86" s="40"/>
      <c r="T86" s="40"/>
      <c r="U86" s="40"/>
      <c r="V86" s="40"/>
    </row>
    <row r="87" spans="3:22" x14ac:dyDescent="0.25">
      <c r="C87" s="40"/>
      <c r="D87" s="40"/>
      <c r="E87" s="40"/>
      <c r="F87" s="40"/>
      <c r="G87" s="40"/>
      <c r="H87" s="40"/>
      <c r="I87" s="40"/>
      <c r="J87" s="40"/>
      <c r="K87" s="40"/>
      <c r="L87" s="40"/>
      <c r="M87" s="40"/>
      <c r="N87" s="40"/>
      <c r="O87" s="40"/>
      <c r="P87" s="40"/>
      <c r="Q87" s="40"/>
      <c r="R87" s="40"/>
      <c r="S87" s="40"/>
      <c r="T87" s="40"/>
      <c r="U87" s="40"/>
      <c r="V87" s="40"/>
    </row>
    <row r="88" spans="3:22" x14ac:dyDescent="0.25">
      <c r="C88" s="40"/>
      <c r="D88" s="40"/>
      <c r="E88" s="40"/>
      <c r="F88" s="40"/>
      <c r="G88" s="40"/>
      <c r="H88" s="40"/>
      <c r="I88" s="40"/>
      <c r="J88" s="40"/>
      <c r="K88" s="40"/>
      <c r="L88" s="40"/>
      <c r="M88" s="40"/>
      <c r="N88" s="40"/>
      <c r="O88" s="40"/>
      <c r="P88" s="40"/>
      <c r="Q88" s="40"/>
      <c r="R88" s="40"/>
      <c r="S88" s="40"/>
      <c r="T88" s="40"/>
      <c r="U88" s="40"/>
      <c r="V88" s="40"/>
    </row>
    <row r="89" spans="3:22" x14ac:dyDescent="0.25">
      <c r="C89" s="40"/>
      <c r="D89" s="40"/>
      <c r="E89" s="40"/>
      <c r="F89" s="40"/>
      <c r="G89" s="40"/>
      <c r="H89" s="40"/>
      <c r="I89" s="40"/>
      <c r="J89" s="40"/>
      <c r="K89" s="40"/>
      <c r="L89" s="40"/>
      <c r="M89" s="40"/>
      <c r="N89" s="40"/>
      <c r="O89" s="40"/>
      <c r="P89" s="40"/>
      <c r="Q89" s="40"/>
      <c r="R89" s="40"/>
      <c r="S89" s="40"/>
      <c r="T89" s="40"/>
      <c r="U89" s="40"/>
      <c r="V89" s="40"/>
    </row>
    <row r="90" spans="3:22" x14ac:dyDescent="0.25">
      <c r="C90" s="40"/>
      <c r="D90" s="40"/>
      <c r="E90" s="40"/>
      <c r="F90" s="40"/>
      <c r="G90" s="40"/>
      <c r="H90" s="40"/>
      <c r="I90" s="40"/>
      <c r="J90" s="40"/>
      <c r="K90" s="40"/>
      <c r="L90" s="40"/>
      <c r="M90" s="40"/>
      <c r="N90" s="40"/>
      <c r="O90" s="40"/>
      <c r="P90" s="40"/>
      <c r="Q90" s="40"/>
      <c r="R90" s="40"/>
      <c r="S90" s="40"/>
      <c r="T90" s="40"/>
      <c r="U90" s="40"/>
      <c r="V90" s="40"/>
    </row>
    <row r="91" spans="3:22" x14ac:dyDescent="0.25">
      <c r="C91" s="40"/>
      <c r="D91" s="40"/>
      <c r="E91" s="40"/>
      <c r="F91" s="40"/>
      <c r="G91" s="40"/>
      <c r="H91" s="40"/>
      <c r="I91" s="40"/>
      <c r="J91" s="40"/>
      <c r="K91" s="40"/>
      <c r="L91" s="40"/>
      <c r="M91" s="40"/>
      <c r="N91" s="40"/>
      <c r="O91" s="40"/>
      <c r="P91" s="40"/>
      <c r="Q91" s="40"/>
      <c r="R91" s="40"/>
      <c r="S91" s="40"/>
      <c r="T91" s="40"/>
      <c r="U91" s="40"/>
      <c r="V91" s="40"/>
    </row>
    <row r="92" spans="3:22" x14ac:dyDescent="0.25">
      <c r="C92" s="40"/>
      <c r="D92" s="40"/>
      <c r="E92" s="40"/>
      <c r="F92" s="40"/>
      <c r="G92" s="40"/>
      <c r="H92" s="40"/>
      <c r="I92" s="40"/>
      <c r="J92" s="40"/>
      <c r="K92" s="40"/>
      <c r="L92" s="40"/>
      <c r="M92" s="40"/>
      <c r="N92" s="40"/>
      <c r="O92" s="40"/>
      <c r="P92" s="40"/>
      <c r="Q92" s="40"/>
      <c r="R92" s="40"/>
      <c r="S92" s="40"/>
      <c r="T92" s="40"/>
      <c r="U92" s="40"/>
      <c r="V92" s="40"/>
    </row>
    <row r="93" spans="3:22" x14ac:dyDescent="0.25">
      <c r="C93" s="40"/>
      <c r="D93" s="40"/>
      <c r="E93" s="40"/>
      <c r="F93" s="40"/>
      <c r="G93" s="40"/>
      <c r="H93" s="40"/>
      <c r="I93" s="40"/>
      <c r="J93" s="40"/>
      <c r="K93" s="40"/>
      <c r="L93" s="40"/>
      <c r="M93" s="40"/>
      <c r="N93" s="40"/>
      <c r="O93" s="40"/>
      <c r="P93" s="40"/>
      <c r="Q93" s="40"/>
      <c r="R93" s="40"/>
      <c r="S93" s="40"/>
      <c r="T93" s="40"/>
      <c r="U93" s="40"/>
      <c r="V93" s="40"/>
    </row>
    <row r="94" spans="3:22" x14ac:dyDescent="0.25">
      <c r="C94" s="40"/>
      <c r="D94" s="40"/>
      <c r="E94" s="40"/>
      <c r="F94" s="40"/>
      <c r="G94" s="40"/>
      <c r="H94" s="40"/>
      <c r="I94" s="40"/>
      <c r="J94" s="40"/>
      <c r="K94" s="40"/>
      <c r="L94" s="40"/>
      <c r="M94" s="40"/>
      <c r="N94" s="40"/>
      <c r="O94" s="40"/>
      <c r="P94" s="40"/>
      <c r="Q94" s="40"/>
      <c r="R94" s="40"/>
      <c r="S94" s="40"/>
      <c r="T94" s="40"/>
      <c r="U94" s="40"/>
      <c r="V94" s="40"/>
    </row>
    <row r="95" spans="3:22" x14ac:dyDescent="0.25">
      <c r="C95" s="40"/>
      <c r="D95" s="40"/>
      <c r="E95" s="40"/>
      <c r="F95" s="40"/>
      <c r="G95" s="40"/>
      <c r="H95" s="40"/>
      <c r="I95" s="40"/>
      <c r="J95" s="40"/>
      <c r="K95" s="40"/>
      <c r="L95" s="40"/>
      <c r="M95" s="40"/>
      <c r="N95" s="40"/>
      <c r="O95" s="40"/>
      <c r="P95" s="40"/>
      <c r="Q95" s="40"/>
      <c r="R95" s="40"/>
      <c r="S95" s="40"/>
      <c r="T95" s="40"/>
      <c r="U95" s="40"/>
      <c r="V95" s="40"/>
    </row>
    <row r="96" spans="3:22" x14ac:dyDescent="0.25">
      <c r="C96" s="40"/>
      <c r="D96" s="40"/>
      <c r="E96" s="40"/>
      <c r="F96" s="40"/>
      <c r="G96" s="40"/>
      <c r="H96" s="40"/>
      <c r="I96" s="40"/>
      <c r="J96" s="40"/>
      <c r="K96" s="40"/>
      <c r="L96" s="40"/>
      <c r="M96" s="40"/>
      <c r="N96" s="40"/>
      <c r="O96" s="40"/>
      <c r="P96" s="40"/>
      <c r="Q96" s="40"/>
      <c r="R96" s="40"/>
      <c r="S96" s="40"/>
      <c r="T96" s="40"/>
      <c r="U96" s="40"/>
      <c r="V96" s="40"/>
    </row>
    <row r="97" spans="3:22" x14ac:dyDescent="0.25">
      <c r="C97" s="40"/>
      <c r="D97" s="40"/>
      <c r="E97" s="40"/>
      <c r="F97" s="40"/>
      <c r="G97" s="40"/>
      <c r="H97" s="40"/>
      <c r="I97" s="40"/>
      <c r="J97" s="40"/>
      <c r="K97" s="40"/>
      <c r="L97" s="40"/>
      <c r="M97" s="40"/>
      <c r="N97" s="40"/>
      <c r="O97" s="40"/>
      <c r="P97" s="40"/>
      <c r="Q97" s="40"/>
      <c r="R97" s="40"/>
      <c r="S97" s="40"/>
      <c r="T97" s="40"/>
      <c r="U97" s="40"/>
      <c r="V97" s="40"/>
    </row>
    <row r="98" spans="3:22" x14ac:dyDescent="0.25">
      <c r="C98" s="40"/>
      <c r="D98" s="40"/>
      <c r="E98" s="40"/>
      <c r="F98" s="40"/>
      <c r="G98" s="40"/>
      <c r="H98" s="40"/>
      <c r="I98" s="40"/>
      <c r="J98" s="40"/>
      <c r="K98" s="40"/>
      <c r="L98" s="40"/>
      <c r="M98" s="40"/>
      <c r="N98" s="40"/>
      <c r="O98" s="40"/>
      <c r="P98" s="40"/>
      <c r="Q98" s="40"/>
      <c r="R98" s="40"/>
      <c r="S98" s="40"/>
      <c r="T98" s="40"/>
      <c r="U98" s="40"/>
      <c r="V98" s="40"/>
    </row>
    <row r="99" spans="3:22" x14ac:dyDescent="0.25">
      <c r="C99" s="40"/>
      <c r="D99" s="40"/>
      <c r="E99" s="40"/>
      <c r="F99" s="40"/>
      <c r="G99" s="40"/>
      <c r="H99" s="40"/>
      <c r="I99" s="40"/>
      <c r="J99" s="40"/>
      <c r="K99" s="40"/>
      <c r="L99" s="40"/>
      <c r="M99" s="40"/>
      <c r="N99" s="40"/>
      <c r="O99" s="40"/>
      <c r="P99" s="40"/>
      <c r="Q99" s="40"/>
      <c r="R99" s="40"/>
      <c r="S99" s="40"/>
      <c r="T99" s="40"/>
      <c r="U99" s="40"/>
      <c r="V99" s="40"/>
    </row>
    <row r="100" spans="3:22" x14ac:dyDescent="0.25">
      <c r="C100" s="40"/>
      <c r="D100" s="40"/>
      <c r="E100" s="40"/>
      <c r="F100" s="40"/>
      <c r="G100" s="40"/>
      <c r="H100" s="40"/>
      <c r="I100" s="40"/>
      <c r="J100" s="40"/>
      <c r="K100" s="40"/>
      <c r="L100" s="40"/>
      <c r="M100" s="40"/>
      <c r="N100" s="40"/>
      <c r="O100" s="40"/>
      <c r="P100" s="40"/>
      <c r="Q100" s="40"/>
      <c r="R100" s="40"/>
      <c r="S100" s="40"/>
      <c r="T100" s="40"/>
      <c r="U100" s="40"/>
      <c r="V100" s="40"/>
    </row>
    <row r="101" spans="3:22" x14ac:dyDescent="0.25">
      <c r="C101" s="40"/>
      <c r="D101" s="40"/>
      <c r="E101" s="40"/>
      <c r="F101" s="40"/>
      <c r="G101" s="40"/>
      <c r="H101" s="40"/>
      <c r="I101" s="40"/>
      <c r="J101" s="40"/>
      <c r="K101" s="40"/>
      <c r="L101" s="40"/>
      <c r="M101" s="40"/>
      <c r="N101" s="40"/>
      <c r="O101" s="40"/>
      <c r="P101" s="40"/>
      <c r="Q101" s="40"/>
      <c r="R101" s="40"/>
      <c r="S101" s="40"/>
      <c r="T101" s="40"/>
      <c r="U101" s="40"/>
      <c r="V101" s="40"/>
    </row>
    <row r="102" spans="3:22" x14ac:dyDescent="0.25">
      <c r="C102" s="40"/>
      <c r="D102" s="40"/>
      <c r="E102" s="40"/>
      <c r="F102" s="40"/>
      <c r="G102" s="40"/>
      <c r="H102" s="40"/>
      <c r="I102" s="40"/>
      <c r="J102" s="40"/>
      <c r="K102" s="40"/>
      <c r="L102" s="40"/>
      <c r="M102" s="40"/>
      <c r="N102" s="40"/>
      <c r="O102" s="40"/>
      <c r="P102" s="40"/>
      <c r="Q102" s="40"/>
      <c r="R102" s="40"/>
      <c r="S102" s="40"/>
      <c r="T102" s="40"/>
      <c r="U102" s="40"/>
      <c r="V102" s="40"/>
    </row>
    <row r="103" spans="3:22" x14ac:dyDescent="0.25">
      <c r="C103" s="40"/>
      <c r="D103" s="40"/>
      <c r="E103" s="40"/>
      <c r="F103" s="40"/>
      <c r="G103" s="40"/>
      <c r="H103" s="40"/>
      <c r="I103" s="40"/>
      <c r="J103" s="40"/>
      <c r="K103" s="40"/>
      <c r="L103" s="40"/>
      <c r="M103" s="40"/>
      <c r="N103" s="40"/>
      <c r="O103" s="40"/>
      <c r="P103" s="40"/>
      <c r="Q103" s="40"/>
      <c r="R103" s="40"/>
      <c r="S103" s="40"/>
      <c r="T103" s="40"/>
      <c r="U103" s="40"/>
      <c r="V103" s="40"/>
    </row>
    <row r="104" spans="3:22" x14ac:dyDescent="0.25">
      <c r="C104" s="40"/>
      <c r="D104" s="40"/>
      <c r="E104" s="40"/>
      <c r="F104" s="40"/>
      <c r="G104" s="40"/>
      <c r="H104" s="40"/>
      <c r="I104" s="40"/>
      <c r="J104" s="40"/>
      <c r="K104" s="40"/>
      <c r="L104" s="40"/>
      <c r="M104" s="40"/>
      <c r="N104" s="40"/>
      <c r="O104" s="40"/>
      <c r="P104" s="40"/>
      <c r="Q104" s="40"/>
      <c r="R104" s="40"/>
      <c r="S104" s="40"/>
      <c r="T104" s="40"/>
      <c r="U104" s="40"/>
      <c r="V104" s="40"/>
    </row>
    <row r="105" spans="3:22" x14ac:dyDescent="0.25">
      <c r="C105" s="40"/>
      <c r="D105" s="40"/>
      <c r="E105" s="40"/>
      <c r="F105" s="40"/>
      <c r="G105" s="40"/>
      <c r="H105" s="40"/>
      <c r="I105" s="40"/>
      <c r="J105" s="40"/>
      <c r="K105" s="40"/>
      <c r="L105" s="40"/>
      <c r="M105" s="40"/>
      <c r="N105" s="40"/>
      <c r="O105" s="40"/>
      <c r="P105" s="40"/>
      <c r="Q105" s="40"/>
      <c r="R105" s="40"/>
      <c r="S105" s="40"/>
      <c r="T105" s="40"/>
      <c r="U105" s="40"/>
      <c r="V105" s="40"/>
    </row>
    <row r="106" spans="3:22" x14ac:dyDescent="0.25">
      <c r="C106" s="40"/>
      <c r="D106" s="40"/>
      <c r="E106" s="40"/>
      <c r="F106" s="40"/>
      <c r="G106" s="40"/>
      <c r="H106" s="40"/>
      <c r="I106" s="40"/>
      <c r="J106" s="40"/>
      <c r="K106" s="40"/>
      <c r="L106" s="40"/>
      <c r="M106" s="40"/>
      <c r="N106" s="40"/>
      <c r="O106" s="40"/>
      <c r="P106" s="40"/>
      <c r="Q106" s="40"/>
      <c r="R106" s="40"/>
      <c r="S106" s="40"/>
      <c r="T106" s="40"/>
      <c r="U106" s="40"/>
      <c r="V106" s="40"/>
    </row>
    <row r="107" spans="3:22" x14ac:dyDescent="0.25">
      <c r="C107" s="40"/>
      <c r="D107" s="40"/>
      <c r="E107" s="40"/>
      <c r="F107" s="40"/>
      <c r="G107" s="40"/>
      <c r="H107" s="40"/>
      <c r="I107" s="40"/>
      <c r="J107" s="40"/>
      <c r="K107" s="40"/>
      <c r="L107" s="40"/>
      <c r="M107" s="40"/>
      <c r="N107" s="40"/>
      <c r="O107" s="40"/>
      <c r="P107" s="40"/>
      <c r="Q107" s="40"/>
      <c r="R107" s="40"/>
      <c r="S107" s="40"/>
      <c r="T107" s="40"/>
      <c r="U107" s="40"/>
      <c r="V107" s="40"/>
    </row>
    <row r="108" spans="3:22" x14ac:dyDescent="0.25">
      <c r="C108" s="40"/>
      <c r="D108" s="40"/>
      <c r="E108" s="40"/>
      <c r="F108" s="40"/>
      <c r="G108" s="40"/>
      <c r="H108" s="40"/>
      <c r="I108" s="40"/>
      <c r="J108" s="40"/>
      <c r="K108" s="40"/>
      <c r="L108" s="40"/>
      <c r="M108" s="40"/>
      <c r="N108" s="40"/>
      <c r="O108" s="40"/>
      <c r="P108" s="40"/>
      <c r="Q108" s="40"/>
      <c r="R108" s="40"/>
      <c r="S108" s="40"/>
      <c r="T108" s="40"/>
      <c r="U108" s="40"/>
      <c r="V108" s="40"/>
    </row>
    <row r="109" spans="3:22" x14ac:dyDescent="0.25">
      <c r="C109" s="40"/>
      <c r="D109" s="40"/>
      <c r="E109" s="40"/>
      <c r="F109" s="40"/>
      <c r="G109" s="40"/>
      <c r="H109" s="40"/>
      <c r="I109" s="40"/>
      <c r="J109" s="40"/>
      <c r="K109" s="40"/>
      <c r="L109" s="40"/>
      <c r="M109" s="40"/>
      <c r="N109" s="40"/>
      <c r="O109" s="40"/>
      <c r="P109" s="40"/>
      <c r="Q109" s="40"/>
      <c r="R109" s="40"/>
      <c r="S109" s="40"/>
      <c r="T109" s="40"/>
      <c r="U109" s="40"/>
      <c r="V109" s="40"/>
    </row>
    <row r="110" spans="3:22" x14ac:dyDescent="0.25">
      <c r="C110" s="40"/>
      <c r="D110" s="40"/>
      <c r="E110" s="40"/>
      <c r="F110" s="40"/>
      <c r="G110" s="40"/>
      <c r="H110" s="40"/>
      <c r="I110" s="40"/>
      <c r="J110" s="40"/>
      <c r="K110" s="40"/>
      <c r="L110" s="40"/>
      <c r="M110" s="40"/>
      <c r="N110" s="40"/>
      <c r="O110" s="40"/>
      <c r="P110" s="40"/>
      <c r="Q110" s="40"/>
      <c r="R110" s="40"/>
      <c r="S110" s="40"/>
      <c r="T110" s="40"/>
      <c r="U110" s="40"/>
      <c r="V110" s="40"/>
    </row>
    <row r="111" spans="3:22" x14ac:dyDescent="0.25">
      <c r="C111" s="40"/>
      <c r="D111" s="40"/>
      <c r="E111" s="40"/>
      <c r="F111" s="40"/>
      <c r="G111" s="40"/>
      <c r="H111" s="40"/>
      <c r="I111" s="40"/>
      <c r="J111" s="40"/>
      <c r="K111" s="40"/>
      <c r="L111" s="40"/>
      <c r="M111" s="40"/>
      <c r="N111" s="40"/>
      <c r="O111" s="40"/>
      <c r="P111" s="40"/>
      <c r="Q111" s="40"/>
      <c r="R111" s="40"/>
      <c r="S111" s="40"/>
      <c r="T111" s="40"/>
      <c r="U111" s="40"/>
      <c r="V111" s="40"/>
    </row>
    <row r="112" spans="3:22" x14ac:dyDescent="0.25">
      <c r="C112" s="40"/>
      <c r="D112" s="40"/>
      <c r="E112" s="40"/>
      <c r="F112" s="40"/>
      <c r="G112" s="40"/>
      <c r="H112" s="40"/>
      <c r="I112" s="40"/>
      <c r="J112" s="40"/>
      <c r="K112" s="40"/>
      <c r="L112" s="40"/>
      <c r="M112" s="40"/>
      <c r="N112" s="40"/>
      <c r="O112" s="40"/>
      <c r="P112" s="40"/>
      <c r="Q112" s="40"/>
      <c r="R112" s="40"/>
      <c r="S112" s="40"/>
      <c r="T112" s="40"/>
      <c r="U112" s="40"/>
      <c r="V112" s="40"/>
    </row>
    <row r="113" spans="3:22" x14ac:dyDescent="0.25">
      <c r="C113" s="40"/>
      <c r="D113" s="40"/>
      <c r="E113" s="40"/>
      <c r="F113" s="40"/>
      <c r="G113" s="40"/>
      <c r="H113" s="40"/>
      <c r="I113" s="40"/>
      <c r="J113" s="40"/>
      <c r="K113" s="40"/>
      <c r="L113" s="40"/>
      <c r="M113" s="40"/>
      <c r="N113" s="40"/>
      <c r="O113" s="40"/>
      <c r="P113" s="40"/>
      <c r="Q113" s="40"/>
      <c r="R113" s="40"/>
      <c r="S113" s="40"/>
      <c r="T113" s="40"/>
      <c r="U113" s="40"/>
      <c r="V113" s="40"/>
    </row>
    <row r="114" spans="3:22" x14ac:dyDescent="0.25">
      <c r="C114" s="40"/>
      <c r="D114" s="40"/>
      <c r="E114" s="40"/>
      <c r="F114" s="40"/>
      <c r="G114" s="40"/>
      <c r="H114" s="40"/>
      <c r="I114" s="40"/>
      <c r="J114" s="40"/>
      <c r="K114" s="40"/>
      <c r="L114" s="40"/>
      <c r="M114" s="40"/>
      <c r="N114" s="40"/>
      <c r="O114" s="40"/>
      <c r="P114" s="40"/>
      <c r="Q114" s="40"/>
      <c r="R114" s="40"/>
      <c r="S114" s="40"/>
      <c r="T114" s="40"/>
      <c r="U114" s="40"/>
      <c r="V114" s="40"/>
    </row>
    <row r="115" spans="3:22" x14ac:dyDescent="0.25">
      <c r="C115" s="40"/>
      <c r="D115" s="40"/>
      <c r="E115" s="40"/>
      <c r="F115" s="40"/>
      <c r="G115" s="40"/>
      <c r="H115" s="40"/>
      <c r="I115" s="40"/>
      <c r="J115" s="40"/>
      <c r="K115" s="40"/>
      <c r="L115" s="40"/>
      <c r="M115" s="40"/>
      <c r="N115" s="40"/>
      <c r="O115" s="40"/>
      <c r="P115" s="40"/>
      <c r="Q115" s="40"/>
      <c r="R115" s="40"/>
      <c r="S115" s="40"/>
      <c r="T115" s="40"/>
      <c r="U115" s="40"/>
      <c r="V115" s="40"/>
    </row>
    <row r="116" spans="3:22" x14ac:dyDescent="0.25">
      <c r="C116" s="40"/>
      <c r="D116" s="40"/>
      <c r="E116" s="40"/>
      <c r="F116" s="40"/>
      <c r="G116" s="40"/>
      <c r="H116" s="40"/>
      <c r="I116" s="40"/>
      <c r="J116" s="40"/>
      <c r="K116" s="40"/>
      <c r="L116" s="40"/>
      <c r="M116" s="40"/>
      <c r="N116" s="40"/>
      <c r="O116" s="40"/>
      <c r="P116" s="40"/>
      <c r="Q116" s="40"/>
      <c r="R116" s="40"/>
      <c r="S116" s="40"/>
      <c r="T116" s="40"/>
      <c r="U116" s="40"/>
      <c r="V116" s="40"/>
    </row>
    <row r="117" spans="3:22" x14ac:dyDescent="0.25">
      <c r="C117" s="40"/>
      <c r="D117" s="40"/>
      <c r="E117" s="40"/>
      <c r="F117" s="40"/>
      <c r="G117" s="40"/>
      <c r="H117" s="40"/>
      <c r="I117" s="40"/>
      <c r="J117" s="40"/>
      <c r="K117" s="40"/>
      <c r="L117" s="40"/>
      <c r="M117" s="40"/>
      <c r="N117" s="40"/>
      <c r="O117" s="40"/>
      <c r="P117" s="40"/>
      <c r="Q117" s="40"/>
      <c r="R117" s="40"/>
      <c r="S117" s="40"/>
      <c r="T117" s="40"/>
      <c r="U117" s="40"/>
      <c r="V117" s="40"/>
    </row>
    <row r="118" spans="3:22" x14ac:dyDescent="0.25">
      <c r="C118" s="40"/>
      <c r="D118" s="40"/>
      <c r="E118" s="40"/>
      <c r="F118" s="40"/>
      <c r="G118" s="40"/>
      <c r="H118" s="40"/>
      <c r="I118" s="40"/>
      <c r="J118" s="40"/>
      <c r="K118" s="40"/>
      <c r="L118" s="40"/>
      <c r="M118" s="40"/>
      <c r="N118" s="40"/>
      <c r="O118" s="40"/>
      <c r="P118" s="40"/>
      <c r="Q118" s="40"/>
      <c r="R118" s="40"/>
      <c r="S118" s="40"/>
      <c r="T118" s="40"/>
      <c r="U118" s="40"/>
      <c r="V118" s="40"/>
    </row>
    <row r="119" spans="3:22" x14ac:dyDescent="0.25">
      <c r="C119" s="40"/>
      <c r="D119" s="40"/>
      <c r="E119" s="40"/>
      <c r="F119" s="40"/>
      <c r="G119" s="40"/>
      <c r="H119" s="40"/>
      <c r="I119" s="40"/>
      <c r="J119" s="40"/>
      <c r="K119" s="40"/>
      <c r="L119" s="40"/>
      <c r="M119" s="40"/>
      <c r="N119" s="40"/>
      <c r="O119" s="40"/>
      <c r="P119" s="40"/>
      <c r="Q119" s="40"/>
      <c r="R119" s="40"/>
      <c r="S119" s="40"/>
      <c r="T119" s="40"/>
      <c r="U119" s="40"/>
      <c r="V119" s="40"/>
    </row>
    <row r="120" spans="3:22" x14ac:dyDescent="0.25">
      <c r="C120" s="40"/>
      <c r="D120" s="40"/>
      <c r="E120" s="40"/>
      <c r="F120" s="40"/>
      <c r="G120" s="40"/>
      <c r="H120" s="40"/>
      <c r="I120" s="40"/>
      <c r="J120" s="40"/>
      <c r="K120" s="40"/>
      <c r="L120" s="40"/>
      <c r="M120" s="40"/>
      <c r="N120" s="40"/>
      <c r="O120" s="40"/>
      <c r="P120" s="40"/>
      <c r="Q120" s="40"/>
      <c r="R120" s="40"/>
      <c r="S120" s="40"/>
      <c r="T120" s="40"/>
      <c r="U120" s="40"/>
      <c r="V120" s="40"/>
    </row>
    <row r="121" spans="3:22" x14ac:dyDescent="0.25">
      <c r="C121" s="40"/>
      <c r="D121" s="40"/>
      <c r="E121" s="40"/>
      <c r="F121" s="40"/>
      <c r="G121" s="40"/>
      <c r="H121" s="40"/>
      <c r="I121" s="40"/>
      <c r="J121" s="40"/>
      <c r="K121" s="40"/>
      <c r="L121" s="40"/>
      <c r="M121" s="40"/>
      <c r="N121" s="40"/>
      <c r="O121" s="40"/>
      <c r="P121" s="40"/>
      <c r="Q121" s="40"/>
      <c r="R121" s="40"/>
      <c r="S121" s="40"/>
      <c r="T121" s="40"/>
      <c r="U121" s="40"/>
      <c r="V121" s="40"/>
    </row>
    <row r="122" spans="3:22" x14ac:dyDescent="0.25">
      <c r="C122" s="40"/>
      <c r="D122" s="40"/>
      <c r="E122" s="40"/>
      <c r="F122" s="40"/>
      <c r="G122" s="40"/>
      <c r="H122" s="40"/>
      <c r="I122" s="40"/>
      <c r="J122" s="40"/>
      <c r="K122" s="40"/>
      <c r="L122" s="40"/>
      <c r="M122" s="40"/>
      <c r="N122" s="40"/>
      <c r="O122" s="40"/>
      <c r="P122" s="40"/>
      <c r="Q122" s="40"/>
      <c r="R122" s="40"/>
      <c r="S122" s="40"/>
      <c r="T122" s="40"/>
      <c r="U122" s="40"/>
      <c r="V122" s="40"/>
    </row>
    <row r="123" spans="3:22" x14ac:dyDescent="0.25">
      <c r="C123" s="40"/>
      <c r="D123" s="40"/>
      <c r="E123" s="40"/>
      <c r="F123" s="40"/>
      <c r="G123" s="40"/>
      <c r="H123" s="40"/>
      <c r="I123" s="40"/>
      <c r="J123" s="40"/>
      <c r="K123" s="40"/>
      <c r="L123" s="40"/>
      <c r="M123" s="40"/>
      <c r="N123" s="40"/>
      <c r="O123" s="40"/>
      <c r="P123" s="40"/>
      <c r="Q123" s="40"/>
      <c r="R123" s="40"/>
      <c r="S123" s="40"/>
      <c r="T123" s="40"/>
      <c r="U123" s="40"/>
      <c r="V123" s="40"/>
    </row>
    <row r="124" spans="3:22" x14ac:dyDescent="0.25">
      <c r="C124" s="40"/>
      <c r="D124" s="40"/>
      <c r="E124" s="40"/>
      <c r="F124" s="40"/>
      <c r="G124" s="40"/>
      <c r="H124" s="40"/>
      <c r="I124" s="40"/>
      <c r="J124" s="40"/>
      <c r="K124" s="40"/>
      <c r="L124" s="40"/>
      <c r="M124" s="40"/>
      <c r="N124" s="40"/>
      <c r="O124" s="40"/>
      <c r="P124" s="40"/>
      <c r="Q124" s="40"/>
      <c r="R124" s="40"/>
      <c r="S124" s="40"/>
      <c r="T124" s="40"/>
      <c r="U124" s="40"/>
      <c r="V124" s="40"/>
    </row>
    <row r="125" spans="3:22" x14ac:dyDescent="0.25">
      <c r="C125" s="40"/>
      <c r="D125" s="40"/>
      <c r="E125" s="40"/>
      <c r="F125" s="40"/>
      <c r="G125" s="40"/>
      <c r="H125" s="40"/>
      <c r="I125" s="40"/>
      <c r="J125" s="40"/>
      <c r="K125" s="40"/>
      <c r="L125" s="40"/>
      <c r="M125" s="40"/>
      <c r="N125" s="40"/>
      <c r="O125" s="40"/>
      <c r="P125" s="40"/>
      <c r="Q125" s="40"/>
      <c r="R125" s="40"/>
      <c r="S125" s="40"/>
      <c r="T125" s="40"/>
      <c r="U125" s="40"/>
      <c r="V125" s="40"/>
    </row>
    <row r="126" spans="3:22" x14ac:dyDescent="0.25">
      <c r="C126" s="40"/>
      <c r="D126" s="40"/>
      <c r="E126" s="40"/>
      <c r="F126" s="40"/>
      <c r="G126" s="40"/>
      <c r="H126" s="40"/>
      <c r="I126" s="40"/>
      <c r="J126" s="40"/>
      <c r="K126" s="40"/>
      <c r="L126" s="40"/>
      <c r="M126" s="40"/>
      <c r="N126" s="40"/>
      <c r="O126" s="40"/>
      <c r="P126" s="40"/>
      <c r="Q126" s="40"/>
      <c r="R126" s="40"/>
      <c r="S126" s="40"/>
      <c r="T126" s="40"/>
      <c r="U126" s="40"/>
      <c r="V126" s="40"/>
    </row>
    <row r="127" spans="3:22" x14ac:dyDescent="0.25">
      <c r="C127" s="40"/>
      <c r="D127" s="40"/>
      <c r="E127" s="40"/>
      <c r="F127" s="40"/>
      <c r="G127" s="40"/>
      <c r="H127" s="40"/>
      <c r="I127" s="40"/>
      <c r="J127" s="40"/>
      <c r="K127" s="40"/>
      <c r="L127" s="40"/>
      <c r="M127" s="40"/>
      <c r="N127" s="40"/>
      <c r="O127" s="40"/>
      <c r="P127" s="40"/>
      <c r="Q127" s="40"/>
      <c r="R127" s="40"/>
      <c r="S127" s="40"/>
      <c r="T127" s="40"/>
      <c r="U127" s="40"/>
      <c r="V127" s="40"/>
    </row>
    <row r="128" spans="3:22" x14ac:dyDescent="0.25">
      <c r="C128" s="40"/>
      <c r="D128" s="40"/>
      <c r="E128" s="40"/>
      <c r="F128" s="40"/>
      <c r="G128" s="40"/>
      <c r="H128" s="40"/>
      <c r="I128" s="40"/>
      <c r="J128" s="40"/>
      <c r="K128" s="40"/>
      <c r="L128" s="40"/>
      <c r="M128" s="40"/>
      <c r="N128" s="40"/>
      <c r="O128" s="40"/>
      <c r="P128" s="40"/>
      <c r="Q128" s="40"/>
      <c r="R128" s="40"/>
      <c r="S128" s="40"/>
      <c r="T128" s="40"/>
      <c r="U128" s="40"/>
      <c r="V128" s="40"/>
    </row>
    <row r="129" spans="3:22" x14ac:dyDescent="0.25">
      <c r="C129" s="40"/>
      <c r="D129" s="40"/>
      <c r="E129" s="40"/>
      <c r="F129" s="40"/>
      <c r="G129" s="40"/>
      <c r="H129" s="40"/>
      <c r="I129" s="40"/>
      <c r="J129" s="40"/>
      <c r="K129" s="40"/>
      <c r="L129" s="40"/>
      <c r="M129" s="40"/>
      <c r="N129" s="40"/>
      <c r="O129" s="40"/>
      <c r="P129" s="40"/>
      <c r="Q129" s="40"/>
      <c r="R129" s="40"/>
      <c r="S129" s="40"/>
      <c r="T129" s="40"/>
      <c r="U129" s="40"/>
      <c r="V129" s="40"/>
    </row>
    <row r="130" spans="3:22" x14ac:dyDescent="0.25">
      <c r="C130" s="40"/>
      <c r="D130" s="40"/>
      <c r="E130" s="40"/>
      <c r="F130" s="40"/>
      <c r="G130" s="40"/>
      <c r="H130" s="40"/>
      <c r="I130" s="40"/>
      <c r="J130" s="40"/>
      <c r="K130" s="40"/>
      <c r="L130" s="40"/>
      <c r="M130" s="40"/>
      <c r="N130" s="40"/>
      <c r="O130" s="40"/>
      <c r="P130" s="40"/>
      <c r="Q130" s="40"/>
      <c r="R130" s="40"/>
      <c r="S130" s="40"/>
      <c r="T130" s="40"/>
      <c r="U130" s="40"/>
      <c r="V130" s="40"/>
    </row>
    <row r="131" spans="3:22" x14ac:dyDescent="0.25">
      <c r="C131" s="40"/>
      <c r="D131" s="40"/>
      <c r="E131" s="40"/>
      <c r="F131" s="40"/>
      <c r="G131" s="40"/>
      <c r="H131" s="40"/>
      <c r="I131" s="40"/>
      <c r="J131" s="40"/>
      <c r="K131" s="40"/>
      <c r="L131" s="40"/>
      <c r="M131" s="40"/>
      <c r="N131" s="40"/>
      <c r="O131" s="40"/>
      <c r="P131" s="40"/>
      <c r="Q131" s="40"/>
      <c r="R131" s="40"/>
      <c r="S131" s="40"/>
      <c r="T131" s="40"/>
      <c r="U131" s="40"/>
      <c r="V131" s="40"/>
    </row>
    <row r="132" spans="3:22" x14ac:dyDescent="0.25">
      <c r="C132" s="40"/>
      <c r="D132" s="40"/>
      <c r="E132" s="40"/>
      <c r="F132" s="40"/>
      <c r="G132" s="40"/>
      <c r="H132" s="40"/>
      <c r="I132" s="40"/>
      <c r="J132" s="40"/>
      <c r="K132" s="40"/>
      <c r="L132" s="40"/>
      <c r="M132" s="40"/>
      <c r="N132" s="40"/>
      <c r="O132" s="40"/>
      <c r="P132" s="40"/>
      <c r="Q132" s="40"/>
      <c r="R132" s="40"/>
      <c r="S132" s="40"/>
      <c r="T132" s="40"/>
      <c r="U132" s="40"/>
      <c r="V132" s="40"/>
    </row>
    <row r="133" spans="3:22" x14ac:dyDescent="0.25">
      <c r="C133" s="40"/>
      <c r="D133" s="40"/>
      <c r="E133" s="40"/>
      <c r="F133" s="40"/>
      <c r="G133" s="40"/>
      <c r="H133" s="40"/>
      <c r="I133" s="40"/>
      <c r="J133" s="40"/>
      <c r="K133" s="40"/>
      <c r="L133" s="40"/>
      <c r="M133" s="40"/>
      <c r="N133" s="40"/>
      <c r="O133" s="40"/>
      <c r="P133" s="40"/>
      <c r="Q133" s="40"/>
      <c r="R133" s="40"/>
      <c r="S133" s="40"/>
      <c r="T133" s="40"/>
      <c r="U133" s="40"/>
      <c r="V133" s="40"/>
    </row>
    <row r="134" spans="3:22" x14ac:dyDescent="0.25">
      <c r="C134" s="40"/>
      <c r="D134" s="40"/>
      <c r="E134" s="40"/>
      <c r="F134" s="40"/>
      <c r="G134" s="40"/>
      <c r="H134" s="40"/>
      <c r="I134" s="40"/>
      <c r="J134" s="40"/>
      <c r="K134" s="40"/>
      <c r="L134" s="40"/>
      <c r="M134" s="40"/>
      <c r="N134" s="40"/>
      <c r="O134" s="40"/>
      <c r="P134" s="40"/>
      <c r="Q134" s="40"/>
      <c r="R134" s="40"/>
      <c r="S134" s="40"/>
      <c r="T134" s="40"/>
      <c r="U134" s="40"/>
      <c r="V134" s="40"/>
    </row>
    <row r="135" spans="3:22" x14ac:dyDescent="0.25">
      <c r="C135" s="40"/>
      <c r="D135" s="40"/>
      <c r="E135" s="40"/>
      <c r="F135" s="40"/>
      <c r="G135" s="40"/>
      <c r="H135" s="40"/>
      <c r="I135" s="40"/>
      <c r="J135" s="40"/>
      <c r="K135" s="40"/>
      <c r="L135" s="40"/>
      <c r="M135" s="40"/>
      <c r="N135" s="40"/>
      <c r="O135" s="40"/>
      <c r="P135" s="40"/>
      <c r="Q135" s="40"/>
      <c r="R135" s="40"/>
      <c r="S135" s="40"/>
      <c r="T135" s="40"/>
      <c r="U135" s="40"/>
      <c r="V135" s="40"/>
    </row>
    <row r="136" spans="3:22" x14ac:dyDescent="0.25">
      <c r="C136" s="40"/>
      <c r="D136" s="40"/>
      <c r="E136" s="40"/>
      <c r="F136" s="40"/>
      <c r="G136" s="40"/>
      <c r="H136" s="40"/>
      <c r="I136" s="40"/>
      <c r="J136" s="40"/>
      <c r="K136" s="40"/>
      <c r="L136" s="40"/>
      <c r="M136" s="40"/>
      <c r="N136" s="40"/>
      <c r="O136" s="40"/>
      <c r="P136" s="40"/>
      <c r="Q136" s="40"/>
      <c r="R136" s="40"/>
      <c r="S136" s="40"/>
      <c r="T136" s="40"/>
      <c r="U136" s="40"/>
      <c r="V136" s="40"/>
    </row>
    <row r="137" spans="3:22" x14ac:dyDescent="0.25">
      <c r="C137" s="40"/>
      <c r="D137" s="40"/>
      <c r="E137" s="40"/>
      <c r="F137" s="40"/>
      <c r="G137" s="40"/>
      <c r="H137" s="40"/>
      <c r="I137" s="40"/>
      <c r="J137" s="40"/>
      <c r="K137" s="40"/>
      <c r="L137" s="40"/>
      <c r="M137" s="40"/>
      <c r="N137" s="40"/>
      <c r="O137" s="40"/>
      <c r="P137" s="40"/>
      <c r="Q137" s="40"/>
      <c r="R137" s="40"/>
      <c r="S137" s="40"/>
      <c r="T137" s="40"/>
      <c r="U137" s="40"/>
      <c r="V137" s="40"/>
    </row>
    <row r="138" spans="3:22" x14ac:dyDescent="0.25">
      <c r="C138" s="40"/>
      <c r="D138" s="40"/>
      <c r="E138" s="40"/>
      <c r="F138" s="40"/>
      <c r="G138" s="40"/>
      <c r="H138" s="40"/>
      <c r="I138" s="40"/>
      <c r="J138" s="40"/>
      <c r="K138" s="40"/>
      <c r="L138" s="40"/>
      <c r="M138" s="40"/>
      <c r="N138" s="40"/>
      <c r="O138" s="40"/>
      <c r="P138" s="40"/>
      <c r="Q138" s="40"/>
      <c r="R138" s="40"/>
      <c r="S138" s="40"/>
      <c r="T138" s="40"/>
      <c r="U138" s="40"/>
      <c r="V138" s="40"/>
    </row>
    <row r="139" spans="3:22" x14ac:dyDescent="0.25">
      <c r="C139" s="40"/>
      <c r="D139" s="40"/>
      <c r="E139" s="40"/>
      <c r="F139" s="40"/>
      <c r="G139" s="40"/>
      <c r="H139" s="40"/>
      <c r="I139" s="40"/>
      <c r="J139" s="40"/>
      <c r="K139" s="40"/>
      <c r="L139" s="40"/>
      <c r="M139" s="40"/>
      <c r="N139" s="40"/>
      <c r="O139" s="40"/>
      <c r="P139" s="40"/>
      <c r="Q139" s="40"/>
      <c r="R139" s="40"/>
      <c r="S139" s="40"/>
      <c r="T139" s="40"/>
      <c r="U139" s="40"/>
      <c r="V139" s="40"/>
    </row>
    <row r="140" spans="3:22" x14ac:dyDescent="0.25">
      <c r="C140" s="40"/>
      <c r="D140" s="40"/>
      <c r="E140" s="40"/>
      <c r="F140" s="40"/>
      <c r="G140" s="40"/>
      <c r="H140" s="40"/>
      <c r="I140" s="40"/>
      <c r="J140" s="40"/>
      <c r="K140" s="40"/>
      <c r="L140" s="40"/>
      <c r="M140" s="40"/>
      <c r="N140" s="40"/>
      <c r="O140" s="40"/>
      <c r="P140" s="40"/>
      <c r="Q140" s="40"/>
      <c r="R140" s="40"/>
      <c r="S140" s="40"/>
      <c r="T140" s="40"/>
      <c r="U140" s="40"/>
      <c r="V140" s="40"/>
    </row>
    <row r="141" spans="3:22" x14ac:dyDescent="0.25">
      <c r="C141" s="40"/>
      <c r="D141" s="40"/>
      <c r="E141" s="40"/>
      <c r="F141" s="40"/>
      <c r="G141" s="40"/>
      <c r="H141" s="40"/>
      <c r="I141" s="40"/>
      <c r="J141" s="40"/>
      <c r="K141" s="40"/>
      <c r="L141" s="40"/>
      <c r="M141" s="40"/>
      <c r="N141" s="40"/>
      <c r="O141" s="40"/>
      <c r="P141" s="40"/>
      <c r="Q141" s="40"/>
      <c r="R141" s="40"/>
      <c r="S141" s="40"/>
      <c r="T141" s="40"/>
      <c r="U141" s="40"/>
      <c r="V141" s="40"/>
    </row>
    <row r="142" spans="3:22" x14ac:dyDescent="0.25">
      <c r="C142" s="40"/>
      <c r="D142" s="40"/>
      <c r="E142" s="40"/>
      <c r="F142" s="40"/>
      <c r="G142" s="40"/>
      <c r="H142" s="40"/>
      <c r="I142" s="40"/>
      <c r="J142" s="40"/>
      <c r="K142" s="40"/>
      <c r="L142" s="40"/>
      <c r="M142" s="40"/>
      <c r="N142" s="40"/>
      <c r="O142" s="40"/>
      <c r="P142" s="40"/>
      <c r="Q142" s="40"/>
      <c r="R142" s="40"/>
      <c r="S142" s="40"/>
      <c r="T142" s="40"/>
      <c r="U142" s="40"/>
      <c r="V142" s="40"/>
    </row>
    <row r="143" spans="3:22" x14ac:dyDescent="0.25">
      <c r="C143" s="40"/>
      <c r="D143" s="40"/>
      <c r="E143" s="40"/>
      <c r="F143" s="40"/>
      <c r="G143" s="40"/>
      <c r="H143" s="40"/>
      <c r="I143" s="40"/>
      <c r="J143" s="40"/>
      <c r="K143" s="40"/>
      <c r="L143" s="40"/>
      <c r="M143" s="40"/>
      <c r="N143" s="40"/>
      <c r="O143" s="40"/>
      <c r="P143" s="40"/>
      <c r="Q143" s="40"/>
      <c r="R143" s="40"/>
      <c r="S143" s="40"/>
      <c r="T143" s="40"/>
      <c r="U143" s="40"/>
      <c r="V143" s="40"/>
    </row>
    <row r="144" spans="3:22" x14ac:dyDescent="0.25">
      <c r="C144" s="40"/>
      <c r="D144" s="40"/>
      <c r="E144" s="40"/>
      <c r="F144" s="40"/>
      <c r="G144" s="40"/>
      <c r="H144" s="40"/>
      <c r="I144" s="40"/>
      <c r="J144" s="40"/>
      <c r="K144" s="40"/>
      <c r="L144" s="40"/>
      <c r="M144" s="40"/>
      <c r="N144" s="40"/>
      <c r="O144" s="40"/>
      <c r="P144" s="40"/>
      <c r="Q144" s="40"/>
      <c r="R144" s="40"/>
      <c r="S144" s="40"/>
      <c r="T144" s="40"/>
      <c r="U144" s="40"/>
      <c r="V144" s="40"/>
    </row>
    <row r="145" spans="3:22" x14ac:dyDescent="0.25">
      <c r="C145" s="40"/>
      <c r="D145" s="40"/>
      <c r="E145" s="40"/>
      <c r="F145" s="40"/>
      <c r="G145" s="40"/>
      <c r="H145" s="40"/>
      <c r="I145" s="40"/>
      <c r="J145" s="40"/>
      <c r="K145" s="40"/>
      <c r="L145" s="40"/>
      <c r="M145" s="40"/>
      <c r="N145" s="40"/>
      <c r="O145" s="40"/>
      <c r="P145" s="40"/>
      <c r="Q145" s="40"/>
      <c r="R145" s="40"/>
      <c r="S145" s="40"/>
      <c r="T145" s="40"/>
      <c r="U145" s="40"/>
      <c r="V145" s="40"/>
    </row>
    <row r="146" spans="3:22" x14ac:dyDescent="0.25">
      <c r="C146" s="40"/>
      <c r="D146" s="40"/>
      <c r="E146" s="40"/>
      <c r="F146" s="40"/>
      <c r="G146" s="40"/>
      <c r="H146" s="40"/>
      <c r="I146" s="40"/>
      <c r="J146" s="40"/>
      <c r="K146" s="40"/>
      <c r="L146" s="40"/>
      <c r="M146" s="40"/>
      <c r="N146" s="40"/>
      <c r="O146" s="40"/>
      <c r="P146" s="40"/>
      <c r="Q146" s="40"/>
      <c r="R146" s="40"/>
      <c r="S146" s="40"/>
      <c r="T146" s="40"/>
      <c r="U146" s="40"/>
      <c r="V146" s="40"/>
    </row>
    <row r="147" spans="3:22" x14ac:dyDescent="0.25">
      <c r="C147" s="40"/>
      <c r="D147" s="40"/>
      <c r="E147" s="40"/>
      <c r="F147" s="40"/>
      <c r="G147" s="40"/>
      <c r="H147" s="40"/>
      <c r="I147" s="40"/>
      <c r="J147" s="40"/>
      <c r="K147" s="40"/>
      <c r="L147" s="40"/>
      <c r="M147" s="40"/>
      <c r="N147" s="40"/>
      <c r="O147" s="40"/>
      <c r="P147" s="40"/>
      <c r="Q147" s="40"/>
      <c r="R147" s="40"/>
      <c r="S147" s="40"/>
      <c r="T147" s="40"/>
      <c r="U147" s="40"/>
      <c r="V147" s="40"/>
    </row>
    <row r="148" spans="3:22" x14ac:dyDescent="0.25">
      <c r="C148" s="40"/>
      <c r="D148" s="40"/>
      <c r="E148" s="40"/>
      <c r="F148" s="40"/>
      <c r="G148" s="40"/>
      <c r="H148" s="40"/>
      <c r="I148" s="40"/>
      <c r="J148" s="40"/>
      <c r="K148" s="40"/>
      <c r="L148" s="40"/>
      <c r="M148" s="40"/>
    </row>
    <row r="149" spans="3:22" x14ac:dyDescent="0.25">
      <c r="C149" s="40"/>
      <c r="D149" s="40"/>
      <c r="E149" s="40"/>
      <c r="F149" s="40"/>
      <c r="G149" s="40"/>
      <c r="H149" s="40"/>
      <c r="I149" s="40"/>
      <c r="J149" s="40"/>
      <c r="K149" s="40"/>
      <c r="L149" s="40"/>
      <c r="M149" s="40"/>
    </row>
    <row r="150" spans="3:22" x14ac:dyDescent="0.25">
      <c r="C150" s="40"/>
      <c r="D150" s="40"/>
      <c r="E150" s="40"/>
      <c r="F150" s="40"/>
      <c r="G150" s="40"/>
      <c r="H150" s="40"/>
      <c r="I150" s="40"/>
      <c r="J150" s="40"/>
      <c r="K150" s="40"/>
      <c r="L150" s="40"/>
      <c r="M150" s="40"/>
    </row>
    <row r="151" spans="3:22" x14ac:dyDescent="0.25">
      <c r="C151" s="40"/>
      <c r="D151" s="40"/>
      <c r="E151" s="40"/>
      <c r="F151" s="40"/>
      <c r="G151" s="40"/>
      <c r="H151" s="40"/>
      <c r="I151" s="40"/>
      <c r="J151" s="40"/>
      <c r="K151" s="40"/>
      <c r="L151" s="40"/>
      <c r="M151" s="40"/>
    </row>
    <row r="152" spans="3:22" x14ac:dyDescent="0.25">
      <c r="C152" s="40"/>
      <c r="D152" s="40"/>
      <c r="E152" s="40"/>
      <c r="F152" s="40"/>
      <c r="G152" s="40"/>
      <c r="H152" s="40"/>
      <c r="I152" s="40"/>
      <c r="J152" s="40"/>
      <c r="K152" s="40"/>
      <c r="L152" s="40"/>
      <c r="M152" s="40"/>
    </row>
    <row r="153" spans="3:22" x14ac:dyDescent="0.25">
      <c r="C153" s="40"/>
      <c r="D153" s="40"/>
      <c r="E153" s="40"/>
      <c r="F153" s="40"/>
      <c r="G153" s="40"/>
      <c r="H153" s="40"/>
      <c r="I153" s="40"/>
      <c r="J153" s="40"/>
      <c r="K153" s="40"/>
      <c r="L153" s="40"/>
      <c r="M153" s="40"/>
    </row>
    <row r="154" spans="3:22" x14ac:dyDescent="0.25">
      <c r="C154" s="40"/>
      <c r="D154" s="40"/>
      <c r="E154" s="40"/>
      <c r="F154" s="40"/>
      <c r="G154" s="40"/>
      <c r="H154" s="40"/>
      <c r="I154" s="40"/>
      <c r="J154" s="40"/>
      <c r="K154" s="40"/>
      <c r="L154" s="40"/>
      <c r="M154" s="40"/>
    </row>
    <row r="155" spans="3:22" x14ac:dyDescent="0.25">
      <c r="C155" s="40"/>
      <c r="D155" s="40"/>
      <c r="E155" s="40"/>
      <c r="F155" s="40"/>
      <c r="G155" s="40"/>
      <c r="H155" s="40"/>
      <c r="I155" s="40"/>
      <c r="J155" s="40"/>
      <c r="K155" s="40"/>
      <c r="L155" s="40"/>
      <c r="M155" s="40"/>
    </row>
    <row r="156" spans="3:22" x14ac:dyDescent="0.25">
      <c r="C156" s="40"/>
      <c r="D156" s="40"/>
      <c r="E156" s="40"/>
      <c r="F156" s="40"/>
      <c r="G156" s="40"/>
      <c r="H156" s="40"/>
      <c r="I156" s="40"/>
      <c r="J156" s="40"/>
      <c r="K156" s="40"/>
      <c r="L156" s="40"/>
      <c r="M156" s="40"/>
    </row>
    <row r="157" spans="3:22" x14ac:dyDescent="0.25">
      <c r="C157" s="40"/>
      <c r="D157" s="40"/>
      <c r="E157" s="40"/>
      <c r="F157" s="40"/>
      <c r="G157" s="40"/>
      <c r="H157" s="40"/>
      <c r="I157" s="40"/>
      <c r="J157" s="40"/>
      <c r="K157" s="40"/>
      <c r="L157" s="40"/>
      <c r="M157" s="40"/>
    </row>
    <row r="158" spans="3:22" x14ac:dyDescent="0.25">
      <c r="C158" s="40"/>
      <c r="D158" s="40"/>
      <c r="E158" s="40"/>
      <c r="F158" s="40"/>
      <c r="G158" s="40"/>
      <c r="H158" s="40"/>
      <c r="I158" s="40"/>
      <c r="J158" s="40"/>
      <c r="K158" s="40"/>
      <c r="L158" s="40"/>
      <c r="M158" s="40"/>
    </row>
    <row r="159" spans="3:22" x14ac:dyDescent="0.25">
      <c r="C159" s="40"/>
      <c r="D159" s="40"/>
      <c r="E159" s="40"/>
      <c r="F159" s="40"/>
      <c r="G159" s="40"/>
      <c r="H159" s="40"/>
      <c r="I159" s="40"/>
      <c r="J159" s="40"/>
      <c r="K159" s="40"/>
      <c r="L159" s="40"/>
      <c r="M159" s="40"/>
    </row>
    <row r="160" spans="3:22" x14ac:dyDescent="0.25">
      <c r="C160" s="40"/>
      <c r="D160" s="40"/>
      <c r="E160" s="40"/>
      <c r="F160" s="40"/>
      <c r="G160" s="40"/>
      <c r="H160" s="40"/>
      <c r="I160" s="40"/>
      <c r="J160" s="40"/>
      <c r="K160" s="40"/>
      <c r="L160" s="40"/>
      <c r="M160" s="40"/>
    </row>
    <row r="161" spans="3:13" x14ac:dyDescent="0.25">
      <c r="C161" s="40"/>
      <c r="D161" s="40"/>
      <c r="E161" s="40"/>
      <c r="F161" s="40"/>
      <c r="G161" s="40"/>
      <c r="H161" s="40"/>
      <c r="I161" s="40"/>
      <c r="J161" s="40"/>
      <c r="K161" s="40"/>
      <c r="L161" s="40"/>
      <c r="M161" s="40"/>
    </row>
    <row r="162" spans="3:13" x14ac:dyDescent="0.25">
      <c r="C162" s="40"/>
      <c r="D162" s="40"/>
      <c r="E162" s="40"/>
      <c r="F162" s="40"/>
      <c r="G162" s="40"/>
      <c r="H162" s="40"/>
      <c r="I162" s="40"/>
      <c r="J162" s="40"/>
      <c r="K162" s="40"/>
      <c r="L162" s="40"/>
      <c r="M162" s="40"/>
    </row>
    <row r="163" spans="3:13" x14ac:dyDescent="0.25">
      <c r="C163" s="40"/>
      <c r="D163" s="40"/>
      <c r="E163" s="40"/>
      <c r="F163" s="40"/>
      <c r="G163" s="40"/>
      <c r="H163" s="40"/>
      <c r="I163" s="40"/>
      <c r="J163" s="40"/>
      <c r="K163" s="40"/>
      <c r="L163" s="40"/>
      <c r="M163" s="40"/>
    </row>
    <row r="164" spans="3:13" x14ac:dyDescent="0.25">
      <c r="C164" s="40"/>
      <c r="D164" s="40"/>
      <c r="E164" s="40"/>
      <c r="F164" s="40"/>
      <c r="G164" s="40"/>
      <c r="H164" s="40"/>
      <c r="I164" s="40"/>
      <c r="J164" s="40"/>
      <c r="K164" s="40"/>
      <c r="L164" s="40"/>
      <c r="M164" s="40"/>
    </row>
    <row r="165" spans="3:13" x14ac:dyDescent="0.25">
      <c r="C165" s="40"/>
      <c r="D165" s="40"/>
      <c r="E165" s="40"/>
      <c r="F165" s="40"/>
      <c r="G165" s="40"/>
      <c r="H165" s="40"/>
      <c r="I165" s="40"/>
      <c r="J165" s="40"/>
      <c r="K165" s="40"/>
      <c r="L165" s="40"/>
      <c r="M165" s="40"/>
    </row>
    <row r="166" spans="3:13" x14ac:dyDescent="0.25">
      <c r="C166" s="40"/>
      <c r="D166" s="40"/>
      <c r="E166" s="40"/>
      <c r="F166" s="40"/>
      <c r="G166" s="40"/>
      <c r="H166" s="40"/>
      <c r="I166" s="40"/>
      <c r="J166" s="40"/>
      <c r="K166" s="40"/>
      <c r="L166" s="40"/>
      <c r="M166" s="40"/>
    </row>
    <row r="167" spans="3:13" x14ac:dyDescent="0.25">
      <c r="C167" s="40"/>
      <c r="D167" s="40"/>
      <c r="E167" s="40"/>
      <c r="F167" s="40"/>
      <c r="G167" s="40"/>
      <c r="H167" s="40"/>
      <c r="I167" s="40"/>
      <c r="J167" s="40"/>
      <c r="K167" s="40"/>
      <c r="L167" s="40"/>
      <c r="M167" s="40"/>
    </row>
    <row r="168" spans="3:13" x14ac:dyDescent="0.25">
      <c r="C168" s="40"/>
      <c r="D168" s="40"/>
      <c r="E168" s="40"/>
      <c r="F168" s="40"/>
      <c r="G168" s="40"/>
      <c r="H168" s="40"/>
      <c r="I168" s="40"/>
      <c r="J168" s="40"/>
      <c r="K168" s="40"/>
      <c r="L168" s="40"/>
      <c r="M168" s="40"/>
    </row>
    <row r="169" spans="3:13" x14ac:dyDescent="0.25">
      <c r="C169" s="40"/>
      <c r="D169" s="40"/>
      <c r="E169" s="40"/>
      <c r="F169" s="40"/>
      <c r="G169" s="40"/>
      <c r="H169" s="40"/>
      <c r="I169" s="40"/>
      <c r="J169" s="40"/>
      <c r="K169" s="40"/>
      <c r="L169" s="40"/>
      <c r="M169" s="40"/>
    </row>
    <row r="170" spans="3:13" x14ac:dyDescent="0.25">
      <c r="C170" s="40"/>
      <c r="D170" s="40"/>
      <c r="E170" s="40"/>
      <c r="F170" s="40"/>
      <c r="G170" s="40"/>
      <c r="H170" s="40"/>
      <c r="I170" s="40"/>
      <c r="J170" s="40"/>
      <c r="K170" s="40"/>
      <c r="L170" s="40"/>
      <c r="M170" s="40"/>
    </row>
    <row r="171" spans="3:13" x14ac:dyDescent="0.25">
      <c r="C171" s="40"/>
      <c r="D171" s="40"/>
      <c r="E171" s="40"/>
      <c r="F171" s="40"/>
      <c r="G171" s="40"/>
      <c r="H171" s="40"/>
      <c r="I171" s="40"/>
      <c r="J171" s="40"/>
      <c r="K171" s="40"/>
      <c r="L171" s="40"/>
      <c r="M171" s="40"/>
    </row>
    <row r="172" spans="3:13" x14ac:dyDescent="0.25">
      <c r="C172" s="40"/>
      <c r="D172" s="40"/>
      <c r="E172" s="40"/>
      <c r="F172" s="40"/>
      <c r="G172" s="40"/>
      <c r="H172" s="40"/>
      <c r="I172" s="40"/>
      <c r="J172" s="40"/>
      <c r="K172" s="40"/>
      <c r="L172" s="40"/>
      <c r="M172" s="40"/>
    </row>
    <row r="173" spans="3:13" x14ac:dyDescent="0.25">
      <c r="C173" s="40"/>
      <c r="D173" s="40"/>
      <c r="E173" s="40"/>
      <c r="F173" s="40"/>
      <c r="G173" s="40"/>
      <c r="H173" s="40"/>
      <c r="I173" s="40"/>
      <c r="J173" s="40"/>
      <c r="K173" s="40"/>
      <c r="L173" s="40"/>
      <c r="M173" s="40"/>
    </row>
    <row r="174" spans="3:13" x14ac:dyDescent="0.25">
      <c r="C174" s="40"/>
      <c r="D174" s="40"/>
      <c r="E174" s="40"/>
      <c r="F174" s="40"/>
      <c r="G174" s="40"/>
      <c r="H174" s="40"/>
      <c r="I174" s="40"/>
      <c r="J174" s="40"/>
      <c r="K174" s="40"/>
      <c r="L174" s="40"/>
      <c r="M174" s="40"/>
    </row>
    <row r="175" spans="3:13" x14ac:dyDescent="0.25">
      <c r="C175" s="40"/>
      <c r="D175" s="40"/>
      <c r="E175" s="40"/>
      <c r="F175" s="40"/>
      <c r="G175" s="40"/>
      <c r="H175" s="40"/>
      <c r="I175" s="40"/>
      <c r="J175" s="40"/>
      <c r="K175" s="40"/>
      <c r="L175" s="40"/>
      <c r="M175" s="40"/>
    </row>
    <row r="176" spans="3:13" x14ac:dyDescent="0.25">
      <c r="C176" s="40"/>
      <c r="D176" s="40"/>
      <c r="E176" s="40"/>
      <c r="F176" s="40"/>
      <c r="G176" s="40"/>
      <c r="H176" s="40"/>
      <c r="I176" s="40"/>
      <c r="J176" s="40"/>
      <c r="K176" s="40"/>
      <c r="L176" s="40"/>
      <c r="M176" s="40"/>
    </row>
    <row r="177" spans="3:13" x14ac:dyDescent="0.25">
      <c r="C177" s="40"/>
      <c r="D177" s="40"/>
      <c r="E177" s="40"/>
      <c r="F177" s="40"/>
      <c r="G177" s="40"/>
      <c r="H177" s="40"/>
      <c r="I177" s="40"/>
      <c r="J177" s="40"/>
      <c r="K177" s="40"/>
      <c r="L177" s="40"/>
      <c r="M177" s="40"/>
    </row>
    <row r="178" spans="3:13" x14ac:dyDescent="0.25">
      <c r="C178" s="40"/>
      <c r="D178" s="40"/>
      <c r="E178" s="40"/>
      <c r="F178" s="40"/>
      <c r="G178" s="40"/>
      <c r="H178" s="40"/>
      <c r="I178" s="40"/>
      <c r="J178" s="40"/>
      <c r="K178" s="40"/>
      <c r="L178" s="40"/>
      <c r="M178" s="40"/>
    </row>
    <row r="179" spans="3:13" x14ac:dyDescent="0.25">
      <c r="C179" s="40"/>
      <c r="D179" s="40"/>
      <c r="E179" s="40"/>
      <c r="F179" s="40"/>
      <c r="G179" s="40"/>
      <c r="H179" s="40"/>
      <c r="I179" s="40"/>
      <c r="J179" s="40"/>
      <c r="K179" s="40"/>
      <c r="L179" s="40"/>
      <c r="M179" s="40"/>
    </row>
    <row r="180" spans="3:13" x14ac:dyDescent="0.25">
      <c r="C180" s="40"/>
      <c r="D180" s="40"/>
      <c r="E180" s="40"/>
      <c r="F180" s="40"/>
      <c r="G180" s="40"/>
      <c r="H180" s="40"/>
      <c r="I180" s="40"/>
      <c r="J180" s="40"/>
      <c r="K180" s="40"/>
      <c r="L180" s="40"/>
      <c r="M180" s="40"/>
    </row>
    <row r="181" spans="3:13" x14ac:dyDescent="0.25">
      <c r="C181" s="40"/>
      <c r="D181" s="40"/>
      <c r="E181" s="40"/>
      <c r="F181" s="40"/>
      <c r="G181" s="40"/>
      <c r="H181" s="40"/>
      <c r="I181" s="40"/>
      <c r="J181" s="40"/>
      <c r="K181" s="40"/>
      <c r="L181" s="40"/>
      <c r="M181" s="40"/>
    </row>
    <row r="182" spans="3:13" x14ac:dyDescent="0.25">
      <c r="C182" s="40"/>
      <c r="D182" s="40"/>
      <c r="E182" s="40"/>
      <c r="F182" s="40"/>
      <c r="G182" s="40"/>
      <c r="H182" s="40"/>
      <c r="I182" s="40"/>
      <c r="J182" s="40"/>
      <c r="K182" s="40"/>
      <c r="L182" s="40"/>
      <c r="M182" s="40"/>
    </row>
    <row r="183" spans="3:13" x14ac:dyDescent="0.25">
      <c r="C183" s="40"/>
      <c r="D183" s="40"/>
      <c r="E183" s="40"/>
      <c r="F183" s="40"/>
      <c r="G183" s="40"/>
      <c r="H183" s="40"/>
      <c r="I183" s="40"/>
      <c r="J183" s="40"/>
      <c r="K183" s="40"/>
      <c r="L183" s="40"/>
      <c r="M183" s="40"/>
    </row>
    <row r="184" spans="3:13" x14ac:dyDescent="0.25">
      <c r="C184" s="40"/>
      <c r="D184" s="40"/>
      <c r="E184" s="40"/>
      <c r="F184" s="40"/>
      <c r="G184" s="40"/>
      <c r="H184" s="40"/>
      <c r="I184" s="40"/>
      <c r="J184" s="40"/>
      <c r="K184" s="40"/>
      <c r="L184" s="40"/>
      <c r="M184" s="40"/>
    </row>
    <row r="185" spans="3:13" x14ac:dyDescent="0.25">
      <c r="C185" s="40"/>
      <c r="D185" s="40"/>
      <c r="E185" s="40"/>
      <c r="F185" s="40"/>
      <c r="G185" s="40"/>
      <c r="H185" s="40"/>
      <c r="I185" s="40"/>
      <c r="J185" s="40"/>
      <c r="K185" s="40"/>
      <c r="L185" s="40"/>
      <c r="M185" s="40"/>
    </row>
    <row r="186" spans="3:13" x14ac:dyDescent="0.25">
      <c r="C186" s="40"/>
      <c r="D186" s="40"/>
      <c r="E186" s="40"/>
      <c r="F186" s="40"/>
      <c r="G186" s="40"/>
      <c r="H186" s="40"/>
      <c r="I186" s="40"/>
      <c r="J186" s="40"/>
      <c r="K186" s="40"/>
      <c r="L186" s="40"/>
      <c r="M186" s="40"/>
    </row>
    <row r="187" spans="3:13" x14ac:dyDescent="0.25">
      <c r="C187" s="40"/>
      <c r="D187" s="40"/>
      <c r="E187" s="40"/>
      <c r="F187" s="40"/>
      <c r="G187" s="40"/>
      <c r="H187" s="40"/>
      <c r="I187" s="40"/>
      <c r="J187" s="40"/>
      <c r="K187" s="40"/>
      <c r="L187" s="40"/>
      <c r="M187" s="40"/>
    </row>
    <row r="188" spans="3:13" x14ac:dyDescent="0.25">
      <c r="C188" s="40"/>
      <c r="D188" s="40"/>
      <c r="E188" s="40"/>
      <c r="F188" s="40"/>
      <c r="G188" s="40"/>
      <c r="H188" s="40"/>
      <c r="I188" s="40"/>
      <c r="J188" s="40"/>
      <c r="K188" s="40"/>
      <c r="L188" s="40"/>
      <c r="M188" s="40"/>
    </row>
    <row r="189" spans="3:13" x14ac:dyDescent="0.25">
      <c r="C189" s="40"/>
      <c r="D189" s="40"/>
      <c r="E189" s="40"/>
      <c r="F189" s="40"/>
      <c r="G189" s="40"/>
      <c r="H189" s="40"/>
      <c r="I189" s="40"/>
      <c r="J189" s="40"/>
      <c r="K189" s="40"/>
      <c r="L189" s="40"/>
      <c r="M189" s="40"/>
    </row>
    <row r="190" spans="3:13" x14ac:dyDescent="0.25">
      <c r="C190" s="40"/>
      <c r="D190" s="40"/>
      <c r="E190" s="40"/>
      <c r="F190" s="40"/>
      <c r="G190" s="40"/>
      <c r="H190" s="40"/>
      <c r="I190" s="40"/>
      <c r="J190" s="40"/>
      <c r="K190" s="40"/>
      <c r="L190" s="40"/>
      <c r="M190" s="40"/>
    </row>
    <row r="191" spans="3:13" x14ac:dyDescent="0.25">
      <c r="C191" s="40"/>
      <c r="D191" s="40"/>
      <c r="E191" s="40"/>
      <c r="F191" s="40"/>
      <c r="G191" s="40"/>
      <c r="H191" s="40"/>
      <c r="I191" s="40"/>
      <c r="J191" s="40"/>
      <c r="K191" s="40"/>
      <c r="L191" s="40"/>
      <c r="M191" s="40"/>
    </row>
    <row r="192" spans="3:13" x14ac:dyDescent="0.25">
      <c r="C192" s="40"/>
      <c r="D192" s="40"/>
      <c r="E192" s="40"/>
      <c r="F192" s="40"/>
      <c r="G192" s="40"/>
      <c r="H192" s="40"/>
      <c r="I192" s="40"/>
      <c r="J192" s="40"/>
      <c r="K192" s="40"/>
      <c r="L192" s="40"/>
      <c r="M192" s="40"/>
    </row>
    <row r="193" spans="3:13" x14ac:dyDescent="0.25">
      <c r="C193" s="40"/>
      <c r="D193" s="40"/>
      <c r="E193" s="40"/>
      <c r="F193" s="40"/>
      <c r="G193" s="40"/>
      <c r="H193" s="40"/>
      <c r="I193" s="40"/>
      <c r="J193" s="40"/>
      <c r="K193" s="40"/>
      <c r="L193" s="40"/>
      <c r="M193" s="40"/>
    </row>
    <row r="194" spans="3:13" x14ac:dyDescent="0.25">
      <c r="C194" s="40"/>
      <c r="D194" s="40"/>
      <c r="E194" s="40"/>
      <c r="F194" s="40"/>
      <c r="G194" s="40"/>
      <c r="H194" s="40"/>
      <c r="I194" s="40"/>
      <c r="J194" s="40"/>
      <c r="K194" s="40"/>
      <c r="L194" s="40"/>
      <c r="M194" s="40"/>
    </row>
    <row r="195" spans="3:13" x14ac:dyDescent="0.25">
      <c r="C195" s="40"/>
      <c r="D195" s="40"/>
      <c r="E195" s="40"/>
      <c r="F195" s="40"/>
      <c r="G195" s="40"/>
      <c r="H195" s="40"/>
      <c r="I195" s="40"/>
      <c r="J195" s="40"/>
      <c r="K195" s="40"/>
      <c r="L195" s="40"/>
      <c r="M195" s="40"/>
    </row>
    <row r="196" spans="3:13" x14ac:dyDescent="0.25">
      <c r="C196" s="40"/>
      <c r="D196" s="40"/>
      <c r="E196" s="40"/>
      <c r="F196" s="40"/>
      <c r="G196" s="40"/>
      <c r="H196" s="40"/>
      <c r="I196" s="40"/>
      <c r="J196" s="40"/>
      <c r="K196" s="40"/>
      <c r="L196" s="40"/>
      <c r="M196" s="40"/>
    </row>
    <row r="197" spans="3:13" x14ac:dyDescent="0.25">
      <c r="C197" s="40"/>
      <c r="D197" s="40"/>
      <c r="E197" s="40"/>
      <c r="F197" s="40"/>
      <c r="G197" s="40"/>
      <c r="H197" s="40"/>
      <c r="I197" s="40"/>
      <c r="J197" s="40"/>
      <c r="K197" s="40"/>
      <c r="L197" s="40"/>
      <c r="M197" s="40"/>
    </row>
    <row r="198" spans="3:13" x14ac:dyDescent="0.25">
      <c r="C198" s="40"/>
      <c r="D198" s="40"/>
      <c r="E198" s="40"/>
      <c r="F198" s="40"/>
      <c r="G198" s="40"/>
      <c r="H198" s="40"/>
      <c r="I198" s="40"/>
      <c r="J198" s="40"/>
      <c r="K198" s="40"/>
      <c r="L198" s="40"/>
      <c r="M198" s="40"/>
    </row>
    <row r="199" spans="3:13" x14ac:dyDescent="0.25">
      <c r="C199" s="40"/>
      <c r="D199" s="40"/>
      <c r="E199" s="40"/>
      <c r="F199" s="40"/>
      <c r="G199" s="40"/>
      <c r="H199" s="40"/>
      <c r="I199" s="40"/>
      <c r="J199" s="40"/>
      <c r="K199" s="40"/>
      <c r="L199" s="40"/>
      <c r="M199" s="40"/>
    </row>
    <row r="200" spans="3:13" x14ac:dyDescent="0.25">
      <c r="C200" s="40"/>
      <c r="D200" s="40"/>
      <c r="E200" s="40"/>
      <c r="F200" s="40"/>
      <c r="G200" s="40"/>
      <c r="H200" s="40"/>
      <c r="I200" s="40"/>
      <c r="J200" s="40"/>
      <c r="K200" s="40"/>
      <c r="L200" s="40"/>
      <c r="M200" s="40"/>
    </row>
    <row r="201" spans="3:13" x14ac:dyDescent="0.25">
      <c r="C201" s="40"/>
      <c r="D201" s="40"/>
      <c r="E201" s="40"/>
      <c r="F201" s="40"/>
      <c r="G201" s="40"/>
      <c r="H201" s="40"/>
      <c r="I201" s="40"/>
      <c r="J201" s="40"/>
      <c r="K201" s="40"/>
      <c r="L201" s="40"/>
      <c r="M201" s="40"/>
    </row>
    <row r="202" spans="3:13" x14ac:dyDescent="0.25">
      <c r="C202" s="40"/>
      <c r="D202" s="40"/>
      <c r="E202" s="40"/>
      <c r="F202" s="40"/>
      <c r="G202" s="40"/>
      <c r="H202" s="40"/>
      <c r="I202" s="40"/>
      <c r="J202" s="40"/>
      <c r="K202" s="40"/>
      <c r="L202" s="40"/>
      <c r="M202" s="40"/>
    </row>
    <row r="203" spans="3:13" x14ac:dyDescent="0.25">
      <c r="C203" s="40"/>
      <c r="D203" s="40"/>
      <c r="E203" s="40"/>
      <c r="F203" s="40"/>
      <c r="G203" s="40"/>
      <c r="H203" s="40"/>
      <c r="I203" s="40"/>
      <c r="J203" s="40"/>
      <c r="K203" s="40"/>
      <c r="L203" s="40"/>
      <c r="M203" s="40"/>
    </row>
    <row r="204" spans="3:13" x14ac:dyDescent="0.25">
      <c r="C204" s="40"/>
      <c r="D204" s="40"/>
      <c r="E204" s="40"/>
      <c r="F204" s="40"/>
      <c r="G204" s="40"/>
      <c r="H204" s="40"/>
      <c r="I204" s="40"/>
      <c r="J204" s="40"/>
      <c r="K204" s="40"/>
      <c r="L204" s="40"/>
      <c r="M204" s="40"/>
    </row>
    <row r="205" spans="3:13" x14ac:dyDescent="0.25">
      <c r="C205" s="40"/>
      <c r="D205" s="40"/>
      <c r="E205" s="40"/>
      <c r="F205" s="40"/>
      <c r="G205" s="40"/>
      <c r="H205" s="40"/>
      <c r="I205" s="40"/>
      <c r="J205" s="40"/>
      <c r="K205" s="40"/>
      <c r="L205" s="40"/>
      <c r="M205" s="40"/>
    </row>
    <row r="206" spans="3:13" x14ac:dyDescent="0.25">
      <c r="C206" s="40"/>
      <c r="D206" s="40"/>
      <c r="E206" s="40"/>
      <c r="F206" s="40"/>
      <c r="G206" s="40"/>
      <c r="H206" s="40"/>
      <c r="I206" s="40"/>
      <c r="J206" s="40"/>
      <c r="K206" s="40"/>
      <c r="L206" s="40"/>
      <c r="M206" s="40"/>
    </row>
    <row r="207" spans="3:13" x14ac:dyDescent="0.25">
      <c r="C207" s="40"/>
      <c r="D207" s="40"/>
      <c r="E207" s="40"/>
      <c r="F207" s="40"/>
      <c r="G207" s="40"/>
      <c r="H207" s="40"/>
      <c r="I207" s="40"/>
      <c r="J207" s="40"/>
      <c r="K207" s="40"/>
      <c r="L207" s="40"/>
      <c r="M207" s="40"/>
    </row>
    <row r="208" spans="3:13" x14ac:dyDescent="0.25">
      <c r="C208" s="40"/>
      <c r="D208" s="40"/>
      <c r="E208" s="40"/>
      <c r="F208" s="40"/>
      <c r="G208" s="40"/>
      <c r="H208" s="40"/>
      <c r="I208" s="40"/>
      <c r="J208" s="40"/>
      <c r="K208" s="40"/>
      <c r="L208" s="40"/>
      <c r="M208" s="40"/>
    </row>
    <row r="209" spans="3:13" x14ac:dyDescent="0.25">
      <c r="C209" s="40"/>
      <c r="D209" s="40"/>
      <c r="E209" s="40"/>
      <c r="F209" s="40"/>
      <c r="G209" s="40"/>
      <c r="H209" s="40"/>
      <c r="I209" s="40"/>
      <c r="J209" s="40"/>
      <c r="K209" s="40"/>
      <c r="L209" s="40"/>
      <c r="M209" s="40"/>
    </row>
    <row r="210" spans="3:13" x14ac:dyDescent="0.25">
      <c r="C210" s="40"/>
      <c r="D210" s="40"/>
      <c r="E210" s="40"/>
      <c r="F210" s="40"/>
      <c r="G210" s="40"/>
      <c r="H210" s="40"/>
      <c r="I210" s="40"/>
      <c r="J210" s="40"/>
      <c r="K210" s="40"/>
      <c r="L210" s="40"/>
      <c r="M210" s="40"/>
    </row>
    <row r="211" spans="3:13" x14ac:dyDescent="0.25">
      <c r="C211" s="40"/>
      <c r="D211" s="40"/>
      <c r="E211" s="40"/>
      <c r="F211" s="40"/>
      <c r="G211" s="40"/>
      <c r="H211" s="40"/>
      <c r="I211" s="40"/>
      <c r="J211" s="40"/>
      <c r="K211" s="40"/>
      <c r="L211" s="40"/>
      <c r="M211" s="40"/>
    </row>
    <row r="212" spans="3:13" x14ac:dyDescent="0.25">
      <c r="C212" s="40"/>
      <c r="D212" s="40"/>
      <c r="E212" s="40"/>
      <c r="F212" s="40"/>
      <c r="G212" s="40"/>
      <c r="H212" s="40"/>
      <c r="I212" s="40"/>
      <c r="J212" s="40"/>
      <c r="K212" s="40"/>
      <c r="L212" s="40"/>
      <c r="M212" s="40"/>
    </row>
    <row r="213" spans="3:13" x14ac:dyDescent="0.25">
      <c r="C213" s="40"/>
      <c r="D213" s="40"/>
      <c r="E213" s="40"/>
      <c r="F213" s="40"/>
      <c r="G213" s="40"/>
      <c r="H213" s="40"/>
      <c r="I213" s="40"/>
      <c r="J213" s="40"/>
      <c r="K213" s="40"/>
      <c r="L213" s="40"/>
      <c r="M213" s="40"/>
    </row>
    <row r="214" spans="3:13" x14ac:dyDescent="0.25">
      <c r="C214" s="40"/>
      <c r="D214" s="40"/>
      <c r="E214" s="40"/>
      <c r="F214" s="40"/>
      <c r="G214" s="40"/>
      <c r="H214" s="40"/>
      <c r="I214" s="40"/>
      <c r="J214" s="40"/>
      <c r="K214" s="40"/>
      <c r="L214" s="40"/>
      <c r="M214" s="40"/>
    </row>
    <row r="215" spans="3:13" x14ac:dyDescent="0.25">
      <c r="C215" s="40"/>
      <c r="D215" s="40"/>
      <c r="E215" s="40"/>
      <c r="F215" s="40"/>
      <c r="G215" s="40"/>
      <c r="H215" s="40"/>
      <c r="I215" s="40"/>
      <c r="J215" s="40"/>
      <c r="K215" s="40"/>
      <c r="L215" s="40"/>
      <c r="M215" s="40"/>
    </row>
    <row r="216" spans="3:13" x14ac:dyDescent="0.25">
      <c r="C216" s="40"/>
      <c r="D216" s="40"/>
      <c r="E216" s="40"/>
      <c r="F216" s="40"/>
      <c r="G216" s="40"/>
      <c r="H216" s="40"/>
      <c r="I216" s="40"/>
      <c r="J216" s="40"/>
      <c r="K216" s="40"/>
      <c r="L216" s="40"/>
      <c r="M216" s="40"/>
    </row>
    <row r="217" spans="3:13" x14ac:dyDescent="0.25">
      <c r="C217" s="40"/>
      <c r="D217" s="40"/>
      <c r="E217" s="40"/>
      <c r="F217" s="40"/>
      <c r="G217" s="40"/>
      <c r="H217" s="40"/>
      <c r="I217" s="40"/>
      <c r="J217" s="40"/>
      <c r="K217" s="40"/>
      <c r="L217" s="40"/>
      <c r="M217" s="40"/>
    </row>
    <row r="218" spans="3:13" x14ac:dyDescent="0.25">
      <c r="C218" s="40"/>
      <c r="D218" s="40"/>
      <c r="E218" s="40"/>
      <c r="F218" s="40"/>
      <c r="G218" s="40"/>
      <c r="H218" s="40"/>
      <c r="I218" s="40"/>
      <c r="J218" s="40"/>
      <c r="K218" s="40"/>
      <c r="L218" s="40"/>
      <c r="M218" s="40"/>
    </row>
    <row r="219" spans="3:13" x14ac:dyDescent="0.25">
      <c r="C219" s="40"/>
      <c r="D219" s="40"/>
      <c r="E219" s="40"/>
      <c r="F219" s="40"/>
      <c r="G219" s="40"/>
      <c r="H219" s="40"/>
      <c r="I219" s="40"/>
      <c r="J219" s="40"/>
      <c r="K219" s="40"/>
      <c r="L219" s="40"/>
      <c r="M219" s="40"/>
    </row>
    <row r="220" spans="3:13" x14ac:dyDescent="0.25">
      <c r="C220" s="40"/>
      <c r="D220" s="40"/>
      <c r="E220" s="40"/>
      <c r="F220" s="40"/>
      <c r="G220" s="40"/>
      <c r="H220" s="40"/>
      <c r="I220" s="40"/>
      <c r="J220" s="40"/>
      <c r="K220" s="40"/>
      <c r="L220" s="40"/>
      <c r="M220" s="40"/>
    </row>
    <row r="221" spans="3:13" x14ac:dyDescent="0.25">
      <c r="C221" s="40"/>
      <c r="D221" s="40"/>
      <c r="E221" s="40"/>
      <c r="F221" s="40"/>
      <c r="G221" s="40"/>
      <c r="H221" s="40"/>
      <c r="I221" s="40"/>
      <c r="J221" s="40"/>
      <c r="K221" s="40"/>
      <c r="L221" s="40"/>
      <c r="M221" s="40"/>
    </row>
    <row r="222" spans="3:13" x14ac:dyDescent="0.25">
      <c r="C222" s="40"/>
      <c r="D222" s="40"/>
      <c r="E222" s="40"/>
      <c r="F222" s="40"/>
      <c r="G222" s="40"/>
      <c r="H222" s="40"/>
      <c r="I222" s="40"/>
      <c r="J222" s="40"/>
      <c r="K222" s="40"/>
      <c r="L222" s="40"/>
      <c r="M222" s="40"/>
    </row>
    <row r="223" spans="3:13" x14ac:dyDescent="0.25">
      <c r="C223" s="40"/>
      <c r="D223" s="40"/>
      <c r="E223" s="40"/>
      <c r="F223" s="40"/>
      <c r="G223" s="40"/>
      <c r="H223" s="40"/>
      <c r="I223" s="40"/>
      <c r="J223" s="40"/>
      <c r="K223" s="40"/>
      <c r="L223" s="40"/>
      <c r="M223" s="40"/>
    </row>
    <row r="224" spans="3:13" x14ac:dyDescent="0.25">
      <c r="C224" s="40"/>
      <c r="D224" s="40"/>
      <c r="E224" s="40"/>
      <c r="F224" s="40"/>
      <c r="G224" s="40"/>
      <c r="H224" s="40"/>
      <c r="I224" s="40"/>
      <c r="J224" s="40"/>
      <c r="K224" s="40"/>
      <c r="L224" s="40"/>
      <c r="M224" s="40"/>
    </row>
    <row r="225" spans="3:13" x14ac:dyDescent="0.25">
      <c r="C225" s="40"/>
      <c r="D225" s="40"/>
      <c r="E225" s="40"/>
      <c r="F225" s="40"/>
      <c r="G225" s="40"/>
      <c r="H225" s="40"/>
      <c r="I225" s="40"/>
      <c r="J225" s="40"/>
      <c r="K225" s="40"/>
      <c r="L225" s="40"/>
      <c r="M225" s="40"/>
    </row>
    <row r="226" spans="3:13" x14ac:dyDescent="0.25">
      <c r="C226" s="40"/>
      <c r="D226" s="40"/>
      <c r="E226" s="40"/>
      <c r="F226" s="40"/>
      <c r="G226" s="40"/>
      <c r="H226" s="40"/>
      <c r="I226" s="40"/>
      <c r="J226" s="40"/>
      <c r="K226" s="40"/>
      <c r="L226" s="40"/>
      <c r="M226" s="40"/>
    </row>
    <row r="227" spans="3:13" x14ac:dyDescent="0.25">
      <c r="C227" s="40"/>
      <c r="D227" s="40"/>
      <c r="E227" s="40"/>
      <c r="F227" s="40"/>
      <c r="G227" s="40"/>
      <c r="H227" s="40"/>
      <c r="I227" s="40"/>
      <c r="J227" s="40"/>
      <c r="K227" s="40"/>
      <c r="L227" s="40"/>
      <c r="M227" s="40"/>
    </row>
    <row r="228" spans="3:13" x14ac:dyDescent="0.25">
      <c r="C228" s="40"/>
      <c r="D228" s="40"/>
      <c r="E228" s="40"/>
      <c r="F228" s="40"/>
      <c r="G228" s="40"/>
      <c r="H228" s="40"/>
      <c r="I228" s="40"/>
      <c r="J228" s="40"/>
      <c r="K228" s="40"/>
      <c r="L228" s="40"/>
      <c r="M228" s="40"/>
    </row>
    <row r="229" spans="3:13" x14ac:dyDescent="0.25">
      <c r="C229" s="40"/>
      <c r="D229" s="40"/>
      <c r="E229" s="40"/>
      <c r="F229" s="40"/>
      <c r="G229" s="40"/>
      <c r="H229" s="40"/>
      <c r="I229" s="40"/>
      <c r="J229" s="40"/>
      <c r="K229" s="40"/>
      <c r="L229" s="40"/>
      <c r="M229" s="40"/>
    </row>
    <row r="230" spans="3:13" x14ac:dyDescent="0.25">
      <c r="C230" s="40"/>
      <c r="D230" s="40"/>
      <c r="E230" s="40"/>
      <c r="F230" s="40"/>
      <c r="G230" s="40"/>
      <c r="H230" s="40"/>
      <c r="I230" s="40"/>
      <c r="J230" s="40"/>
      <c r="K230" s="40"/>
      <c r="L230" s="40"/>
      <c r="M230" s="40"/>
    </row>
    <row r="231" spans="3:13" x14ac:dyDescent="0.25">
      <c r="C231" s="40"/>
      <c r="D231" s="40"/>
      <c r="E231" s="40"/>
      <c r="F231" s="40"/>
      <c r="G231" s="40"/>
      <c r="H231" s="40"/>
      <c r="I231" s="40"/>
      <c r="J231" s="40"/>
      <c r="K231" s="40"/>
      <c r="L231" s="40"/>
      <c r="M231" s="40"/>
    </row>
    <row r="232" spans="3:13" x14ac:dyDescent="0.25">
      <c r="C232" s="40"/>
      <c r="D232" s="40"/>
      <c r="E232" s="40"/>
      <c r="F232" s="40"/>
      <c r="G232" s="40"/>
      <c r="H232" s="40"/>
      <c r="I232" s="40"/>
      <c r="J232" s="40"/>
      <c r="K232" s="40"/>
      <c r="L232" s="40"/>
      <c r="M232" s="40"/>
    </row>
    <row r="233" spans="3:13" x14ac:dyDescent="0.25">
      <c r="C233" s="40"/>
      <c r="D233" s="40"/>
      <c r="E233" s="40"/>
      <c r="F233" s="40"/>
      <c r="G233" s="40"/>
      <c r="H233" s="40"/>
      <c r="I233" s="40"/>
      <c r="J233" s="40"/>
      <c r="K233" s="40"/>
      <c r="L233" s="40"/>
      <c r="M233" s="40"/>
    </row>
    <row r="234" spans="3:13" x14ac:dyDescent="0.25">
      <c r="C234" s="40"/>
      <c r="D234" s="40"/>
      <c r="E234" s="40"/>
      <c r="F234" s="40"/>
      <c r="G234" s="40"/>
      <c r="H234" s="40"/>
      <c r="I234" s="40"/>
      <c r="J234" s="40"/>
      <c r="K234" s="40"/>
      <c r="L234" s="40"/>
      <c r="M234" s="40"/>
    </row>
    <row r="235" spans="3:13" x14ac:dyDescent="0.25">
      <c r="C235" s="40"/>
      <c r="D235" s="40"/>
      <c r="E235" s="40"/>
      <c r="F235" s="40"/>
      <c r="G235" s="40"/>
      <c r="H235" s="40"/>
      <c r="I235" s="40"/>
      <c r="J235" s="40"/>
      <c r="K235" s="40"/>
      <c r="L235" s="40"/>
      <c r="M235" s="40"/>
    </row>
    <row r="236" spans="3:13" x14ac:dyDescent="0.25">
      <c r="C236" s="40"/>
      <c r="D236" s="40"/>
      <c r="E236" s="40"/>
      <c r="F236" s="40"/>
      <c r="G236" s="40"/>
      <c r="H236" s="40"/>
      <c r="I236" s="40"/>
      <c r="J236" s="40"/>
      <c r="K236" s="40"/>
      <c r="L236" s="40"/>
      <c r="M236" s="40"/>
    </row>
    <row r="237" spans="3:13" x14ac:dyDescent="0.25">
      <c r="C237" s="40"/>
      <c r="D237" s="40"/>
      <c r="E237" s="40"/>
      <c r="F237" s="40"/>
      <c r="G237" s="40"/>
      <c r="H237" s="40"/>
      <c r="I237" s="40"/>
      <c r="J237" s="40"/>
      <c r="K237" s="40"/>
      <c r="L237" s="40"/>
      <c r="M237" s="40"/>
    </row>
  </sheetData>
  <pageMargins left="0.7" right="0.7" top="0.75" bottom="0.75" header="0.3" footer="0.3"/>
  <pageSetup paperSize="9" scale="68" fitToHeight="0" orientation="portrait" r:id="rId1"/>
  <customProperties>
    <customPr name="SheetOptions" r:id="rId2"/>
  </customProperties>
  <ignoredErrors>
    <ignoredError sqref="C60:H60 C26:H26 C36:H36 I26:P26 C43:H43 I32:P32 I34:P34 I36:P36 C38:H38 I38:P38 I43:P43 C45:H45 I45:P45 C47:H47 I47:P47 C49:H49 I49:P49 C51:H51 I51:P51 C53:H53 I53:P53 C56:H5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229"/>
  <sheetViews>
    <sheetView topLeftCell="A18" zoomScale="70" zoomScaleNormal="70" workbookViewId="0">
      <selection activeCell="A19" sqref="A19"/>
    </sheetView>
  </sheetViews>
  <sheetFormatPr defaultColWidth="9.140625" defaultRowHeight="15" outlineLevelRow="1" outlineLevelCol="1" x14ac:dyDescent="0.25"/>
  <cols>
    <col min="1" max="2" width="9.140625" style="1" customWidth="1" outlineLevel="1"/>
    <col min="3" max="3" width="26.5703125" style="1" customWidth="1"/>
    <col min="4" max="23" width="11.7109375" style="1" customWidth="1"/>
    <col min="25" max="16384" width="9.140625" style="1"/>
  </cols>
  <sheetData>
    <row r="1" spans="2:23" hidden="1" outlineLevel="1" x14ac:dyDescent="0.25">
      <c r="B1" s="1" t="s">
        <v>141</v>
      </c>
      <c r="C1" s="2" t="s">
        <v>1</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row>
    <row r="2" spans="2:23" hidden="1" outlineLevel="1" x14ac:dyDescent="0.25">
      <c r="C2" s="2" t="s">
        <v>4</v>
      </c>
      <c r="D2" s="5">
        <v>2017</v>
      </c>
      <c r="E2" s="5">
        <v>2017</v>
      </c>
      <c r="F2" s="5">
        <v>2017</v>
      </c>
      <c r="G2" s="5">
        <v>2017</v>
      </c>
      <c r="H2" s="5">
        <v>2018</v>
      </c>
      <c r="I2" s="5">
        <v>2018</v>
      </c>
      <c r="J2" s="5">
        <v>2018</v>
      </c>
      <c r="K2" s="5">
        <v>2018</v>
      </c>
      <c r="L2" s="5">
        <v>2019</v>
      </c>
      <c r="M2" s="5">
        <v>2019</v>
      </c>
      <c r="N2" s="5">
        <v>2019</v>
      </c>
      <c r="O2" s="5">
        <v>2019</v>
      </c>
      <c r="P2" s="5">
        <v>2020</v>
      </c>
      <c r="Q2" s="5">
        <v>2020</v>
      </c>
      <c r="R2" s="5">
        <v>2020</v>
      </c>
      <c r="S2" s="5">
        <v>2020</v>
      </c>
      <c r="T2" s="5">
        <v>2021</v>
      </c>
      <c r="U2" s="5">
        <v>2021</v>
      </c>
      <c r="V2" s="5">
        <v>2021</v>
      </c>
      <c r="W2" s="5">
        <v>2021</v>
      </c>
    </row>
    <row r="3" spans="2:23" hidden="1" outlineLevel="1" x14ac:dyDescent="0.25">
      <c r="C3" s="2" t="s">
        <v>6</v>
      </c>
      <c r="D3" s="1" t="s">
        <v>142</v>
      </c>
      <c r="E3" s="1" t="s">
        <v>143</v>
      </c>
      <c r="F3" s="1" t="s">
        <v>145</v>
      </c>
      <c r="G3" s="1" t="s">
        <v>96</v>
      </c>
      <c r="H3" s="1" t="s">
        <v>142</v>
      </c>
      <c r="I3" s="1" t="s">
        <v>143</v>
      </c>
      <c r="J3" s="1" t="s">
        <v>145</v>
      </c>
      <c r="K3" s="1" t="s">
        <v>96</v>
      </c>
      <c r="L3" s="1" t="s">
        <v>142</v>
      </c>
      <c r="M3" s="1" t="s">
        <v>143</v>
      </c>
      <c r="N3" s="1" t="s">
        <v>145</v>
      </c>
      <c r="O3" s="1" t="s">
        <v>96</v>
      </c>
      <c r="P3" s="1" t="s">
        <v>142</v>
      </c>
      <c r="Q3" s="1" t="s">
        <v>143</v>
      </c>
      <c r="R3" s="1" t="s">
        <v>145</v>
      </c>
      <c r="S3" s="1" t="s">
        <v>96</v>
      </c>
      <c r="T3" s="1" t="s">
        <v>142</v>
      </c>
      <c r="U3" s="1" t="s">
        <v>143</v>
      </c>
      <c r="V3" s="1" t="s">
        <v>145</v>
      </c>
      <c r="W3" s="1" t="s">
        <v>96</v>
      </c>
    </row>
    <row r="4" spans="2:23" hidden="1" outlineLevel="1" x14ac:dyDescent="0.25">
      <c r="C4" s="2"/>
      <c r="D4" s="1" t="s">
        <v>165</v>
      </c>
      <c r="E4" s="1" t="s">
        <v>166</v>
      </c>
      <c r="F4" s="1" t="s">
        <v>167</v>
      </c>
      <c r="G4" s="1" t="s">
        <v>168</v>
      </c>
      <c r="H4" s="1" t="s">
        <v>165</v>
      </c>
      <c r="I4" s="1" t="s">
        <v>166</v>
      </c>
      <c r="J4" s="1" t="s">
        <v>167</v>
      </c>
      <c r="K4" s="1" t="s">
        <v>168</v>
      </c>
      <c r="L4" s="1" t="s">
        <v>165</v>
      </c>
      <c r="M4" s="1" t="s">
        <v>166</v>
      </c>
      <c r="N4" s="1" t="s">
        <v>167</v>
      </c>
      <c r="O4" s="1" t="s">
        <v>168</v>
      </c>
      <c r="P4" s="1" t="s">
        <v>165</v>
      </c>
      <c r="Q4" s="1" t="s">
        <v>166</v>
      </c>
      <c r="R4" s="1" t="s">
        <v>167</v>
      </c>
      <c r="S4" s="1" t="s">
        <v>168</v>
      </c>
      <c r="T4" s="1" t="s">
        <v>165</v>
      </c>
      <c r="U4" s="1" t="s">
        <v>166</v>
      </c>
      <c r="V4" s="1" t="s">
        <v>167</v>
      </c>
      <c r="W4" s="1" t="s">
        <v>168</v>
      </c>
    </row>
    <row r="5" spans="2:23" hidden="1" outlineLevel="1" x14ac:dyDescent="0.25">
      <c r="C5" s="2" t="s">
        <v>8</v>
      </c>
      <c r="D5" s="1" t="s">
        <v>265</v>
      </c>
      <c r="E5" s="1" t="s">
        <v>265</v>
      </c>
      <c r="F5" s="1" t="s">
        <v>265</v>
      </c>
      <c r="G5" s="1" t="s">
        <v>265</v>
      </c>
      <c r="H5" s="1" t="s">
        <v>265</v>
      </c>
      <c r="I5" s="1" t="s">
        <v>265</v>
      </c>
      <c r="J5" s="1" t="s">
        <v>265</v>
      </c>
      <c r="K5" s="1" t="s">
        <v>265</v>
      </c>
      <c r="L5" s="1" t="s">
        <v>265</v>
      </c>
      <c r="M5" s="1" t="s">
        <v>265</v>
      </c>
      <c r="N5" s="1" t="s">
        <v>265</v>
      </c>
      <c r="O5" s="1" t="s">
        <v>265</v>
      </c>
      <c r="P5" s="1" t="s">
        <v>265</v>
      </c>
      <c r="Q5" s="1" t="s">
        <v>265</v>
      </c>
      <c r="R5" s="1" t="s">
        <v>265</v>
      </c>
      <c r="S5" s="1" t="s">
        <v>265</v>
      </c>
      <c r="T5" s="1" t="s">
        <v>265</v>
      </c>
      <c r="U5" s="1" t="s">
        <v>265</v>
      </c>
      <c r="V5" s="1" t="s">
        <v>265</v>
      </c>
      <c r="W5" s="1" t="s">
        <v>265</v>
      </c>
    </row>
    <row r="6" spans="2:23" hidden="1" outlineLevel="1" x14ac:dyDescent="0.25">
      <c r="B6" s="1" t="s">
        <v>151</v>
      </c>
      <c r="C6" s="2" t="s">
        <v>9</v>
      </c>
      <c r="D6" s="1" t="s">
        <v>102</v>
      </c>
      <c r="E6" s="1" t="s">
        <v>102</v>
      </c>
      <c r="F6" s="1" t="s">
        <v>102</v>
      </c>
      <c r="G6" s="1" t="s">
        <v>102</v>
      </c>
      <c r="H6" s="1" t="s">
        <v>102</v>
      </c>
      <c r="I6" s="1" t="s">
        <v>102</v>
      </c>
      <c r="J6" s="1" t="s">
        <v>102</v>
      </c>
      <c r="K6" s="1" t="s">
        <v>102</v>
      </c>
      <c r="L6" s="1" t="s">
        <v>102</v>
      </c>
      <c r="M6" s="1" t="s">
        <v>102</v>
      </c>
      <c r="N6" s="1" t="s">
        <v>102</v>
      </c>
      <c r="O6" s="1" t="s">
        <v>102</v>
      </c>
      <c r="P6" s="1" t="s">
        <v>102</v>
      </c>
      <c r="Q6" s="1" t="s">
        <v>102</v>
      </c>
      <c r="R6" s="1" t="s">
        <v>102</v>
      </c>
      <c r="S6" s="1" t="s">
        <v>102</v>
      </c>
      <c r="T6" s="1" t="s">
        <v>102</v>
      </c>
      <c r="U6" s="1" t="s">
        <v>102</v>
      </c>
      <c r="V6" s="1" t="s">
        <v>102</v>
      </c>
      <c r="W6" s="1" t="s">
        <v>102</v>
      </c>
    </row>
    <row r="7" spans="2:23" hidden="1" outlineLevel="1" x14ac:dyDescent="0.25">
      <c r="B7" s="1" t="s">
        <v>152</v>
      </c>
      <c r="C7" s="2" t="s">
        <v>9</v>
      </c>
      <c r="D7" s="1" t="s">
        <v>109</v>
      </c>
      <c r="E7" s="1" t="s">
        <v>109</v>
      </c>
      <c r="F7" s="1" t="s">
        <v>109</v>
      </c>
      <c r="G7" s="1" t="s">
        <v>109</v>
      </c>
      <c r="H7" s="1" t="s">
        <v>109</v>
      </c>
      <c r="I7" s="1" t="s">
        <v>109</v>
      </c>
      <c r="J7" s="1" t="s">
        <v>109</v>
      </c>
      <c r="K7" s="1" t="s">
        <v>109</v>
      </c>
      <c r="L7" s="1" t="s">
        <v>109</v>
      </c>
      <c r="M7" s="1" t="s">
        <v>109</v>
      </c>
      <c r="N7" s="1" t="s">
        <v>109</v>
      </c>
      <c r="O7" s="1" t="s">
        <v>109</v>
      </c>
      <c r="P7" s="1" t="s">
        <v>109</v>
      </c>
      <c r="Q7" s="1" t="s">
        <v>109</v>
      </c>
      <c r="R7" s="1" t="s">
        <v>109</v>
      </c>
      <c r="S7" s="1" t="s">
        <v>109</v>
      </c>
      <c r="T7" s="1" t="s">
        <v>109</v>
      </c>
      <c r="U7" s="1" t="s">
        <v>109</v>
      </c>
      <c r="V7" s="1" t="s">
        <v>109</v>
      </c>
      <c r="W7" s="1" t="s">
        <v>109</v>
      </c>
    </row>
    <row r="8" spans="2:23" hidden="1" outlineLevel="1" x14ac:dyDescent="0.25">
      <c r="B8" s="1" t="s">
        <v>154</v>
      </c>
      <c r="C8" s="2" t="s">
        <v>9</v>
      </c>
      <c r="D8" s="1" t="s">
        <v>153</v>
      </c>
      <c r="E8" s="1" t="s">
        <v>153</v>
      </c>
      <c r="F8" s="1" t="s">
        <v>153</v>
      </c>
      <c r="G8" s="1" t="s">
        <v>153</v>
      </c>
      <c r="H8" s="1" t="s">
        <v>153</v>
      </c>
      <c r="I8" s="1" t="s">
        <v>153</v>
      </c>
      <c r="J8" s="1" t="s">
        <v>153</v>
      </c>
      <c r="K8" s="1" t="s">
        <v>153</v>
      </c>
      <c r="L8" s="1" t="s">
        <v>153</v>
      </c>
      <c r="M8" s="1" t="s">
        <v>153</v>
      </c>
      <c r="N8" s="1" t="s">
        <v>153</v>
      </c>
      <c r="O8" s="1" t="s">
        <v>153</v>
      </c>
      <c r="P8" s="1" t="s">
        <v>153</v>
      </c>
      <c r="Q8" s="1" t="s">
        <v>153</v>
      </c>
      <c r="R8" s="1" t="s">
        <v>153</v>
      </c>
      <c r="S8" s="1" t="s">
        <v>153</v>
      </c>
      <c r="T8" s="1" t="s">
        <v>153</v>
      </c>
      <c r="U8" s="1" t="s">
        <v>153</v>
      </c>
      <c r="V8" s="1" t="s">
        <v>153</v>
      </c>
      <c r="W8" s="1" t="s">
        <v>153</v>
      </c>
    </row>
    <row r="9" spans="2:23" hidden="1" outlineLevel="1" x14ac:dyDescent="0.25">
      <c r="C9" s="2" t="s">
        <v>10</v>
      </c>
      <c r="D9" s="1" t="s">
        <v>97</v>
      </c>
      <c r="E9" s="1" t="s">
        <v>97</v>
      </c>
      <c r="F9" s="1" t="s">
        <v>97</v>
      </c>
      <c r="G9" s="1" t="s">
        <v>97</v>
      </c>
      <c r="H9" s="1" t="s">
        <v>97</v>
      </c>
      <c r="I9" s="1" t="s">
        <v>97</v>
      </c>
      <c r="J9" s="1" t="s">
        <v>97</v>
      </c>
      <c r="K9" s="1" t="s">
        <v>97</v>
      </c>
      <c r="L9" s="1" t="s">
        <v>97</v>
      </c>
      <c r="M9" s="1" t="s">
        <v>97</v>
      </c>
      <c r="N9" s="1" t="s">
        <v>97</v>
      </c>
      <c r="O9" s="1" t="s">
        <v>97</v>
      </c>
      <c r="P9" s="1" t="s">
        <v>97</v>
      </c>
      <c r="Q9" s="1" t="s">
        <v>97</v>
      </c>
      <c r="R9" s="1" t="s">
        <v>97</v>
      </c>
      <c r="S9" s="1" t="s">
        <v>97</v>
      </c>
      <c r="T9" s="1" t="s">
        <v>97</v>
      </c>
      <c r="U9" s="1" t="s">
        <v>97</v>
      </c>
      <c r="V9" s="1" t="s">
        <v>97</v>
      </c>
      <c r="W9" s="1" t="s">
        <v>97</v>
      </c>
    </row>
    <row r="10" spans="2:23" hidden="1" outlineLevel="1" x14ac:dyDescent="0.25">
      <c r="C10" s="2" t="s">
        <v>12</v>
      </c>
      <c r="D10" s="1" t="s">
        <v>13</v>
      </c>
      <c r="E10" s="1" t="s">
        <v>13</v>
      </c>
      <c r="F10" s="1" t="s">
        <v>13</v>
      </c>
      <c r="G10" s="1" t="s">
        <v>13</v>
      </c>
      <c r="H10" s="1" t="s">
        <v>13</v>
      </c>
      <c r="I10" s="1" t="s">
        <v>13</v>
      </c>
      <c r="J10" s="1" t="s">
        <v>13</v>
      </c>
      <c r="K10" s="1" t="s">
        <v>13</v>
      </c>
      <c r="L10" s="1" t="s">
        <v>13</v>
      </c>
      <c r="M10" s="1" t="s">
        <v>13</v>
      </c>
      <c r="N10" s="1" t="s">
        <v>13</v>
      </c>
      <c r="O10" s="1" t="s">
        <v>13</v>
      </c>
      <c r="P10" s="1" t="s">
        <v>13</v>
      </c>
      <c r="Q10" s="1" t="s">
        <v>13</v>
      </c>
      <c r="R10" s="1" t="s">
        <v>13</v>
      </c>
      <c r="S10" s="1" t="s">
        <v>13</v>
      </c>
      <c r="T10" s="1" t="s">
        <v>13</v>
      </c>
      <c r="U10" s="1" t="s">
        <v>13</v>
      </c>
      <c r="V10" s="1" t="s">
        <v>13</v>
      </c>
      <c r="W10" s="1" t="s">
        <v>13</v>
      </c>
    </row>
    <row r="11" spans="2:23" hidden="1" outlineLevel="1" x14ac:dyDescent="0.25">
      <c r="C11" s="2" t="s">
        <v>14</v>
      </c>
    </row>
    <row r="12" spans="2:23" hidden="1" outlineLevel="1" x14ac:dyDescent="0.25">
      <c r="C12" s="2" t="s">
        <v>15</v>
      </c>
      <c r="D12" s="1" t="s">
        <v>16</v>
      </c>
      <c r="E12" s="1" t="s">
        <v>16</v>
      </c>
      <c r="F12" s="1" t="s">
        <v>16</v>
      </c>
      <c r="G12" s="1" t="s">
        <v>16</v>
      </c>
      <c r="H12" s="1" t="s">
        <v>16</v>
      </c>
      <c r="I12" s="1" t="s">
        <v>16</v>
      </c>
      <c r="J12" s="1" t="s">
        <v>16</v>
      </c>
      <c r="K12" s="1" t="s">
        <v>16</v>
      </c>
      <c r="L12" s="1" t="s">
        <v>16</v>
      </c>
      <c r="M12" s="1" t="s">
        <v>16</v>
      </c>
      <c r="N12" s="1" t="s">
        <v>16</v>
      </c>
      <c r="O12" s="1" t="s">
        <v>16</v>
      </c>
      <c r="P12" s="1" t="s">
        <v>16</v>
      </c>
      <c r="Q12" s="1" t="s">
        <v>16</v>
      </c>
      <c r="R12" s="1" t="s">
        <v>16</v>
      </c>
      <c r="S12" s="1" t="s">
        <v>16</v>
      </c>
      <c r="T12" s="1" t="s">
        <v>16</v>
      </c>
      <c r="U12" s="1" t="s">
        <v>16</v>
      </c>
      <c r="V12" s="1" t="s">
        <v>16</v>
      </c>
      <c r="W12" s="1" t="s">
        <v>16</v>
      </c>
    </row>
    <row r="13" spans="2:23" hidden="1" outlineLevel="1" x14ac:dyDescent="0.25">
      <c r="C13" s="2" t="s">
        <v>17</v>
      </c>
      <c r="D13" s="1" t="s">
        <v>18</v>
      </c>
      <c r="E13" s="1" t="s">
        <v>18</v>
      </c>
      <c r="F13" s="1" t="s">
        <v>18</v>
      </c>
      <c r="G13" s="1" t="s">
        <v>18</v>
      </c>
      <c r="H13" s="1" t="s">
        <v>18</v>
      </c>
      <c r="I13" s="1" t="s">
        <v>18</v>
      </c>
      <c r="J13" s="1" t="s">
        <v>18</v>
      </c>
      <c r="K13" s="1" t="s">
        <v>18</v>
      </c>
      <c r="L13" s="1" t="s">
        <v>18</v>
      </c>
      <c r="M13" s="1" t="s">
        <v>18</v>
      </c>
      <c r="N13" s="1" t="s">
        <v>18</v>
      </c>
      <c r="O13" s="1" t="s">
        <v>18</v>
      </c>
      <c r="P13" s="1" t="s">
        <v>18</v>
      </c>
      <c r="Q13" s="1" t="s">
        <v>18</v>
      </c>
      <c r="R13" s="1" t="s">
        <v>18</v>
      </c>
      <c r="S13" s="1" t="s">
        <v>18</v>
      </c>
      <c r="T13" s="1" t="s">
        <v>18</v>
      </c>
      <c r="U13" s="1" t="s">
        <v>18</v>
      </c>
      <c r="V13" s="1" t="s">
        <v>18</v>
      </c>
      <c r="W13" s="1" t="s">
        <v>18</v>
      </c>
    </row>
    <row r="14" spans="2:23" hidden="1" outlineLevel="1" x14ac:dyDescent="0.25">
      <c r="C14" s="2" t="s">
        <v>19</v>
      </c>
      <c r="D14" s="1" t="s">
        <v>20</v>
      </c>
      <c r="E14" s="1" t="s">
        <v>20</v>
      </c>
      <c r="F14" s="1" t="s">
        <v>20</v>
      </c>
      <c r="G14" s="1" t="s">
        <v>20</v>
      </c>
      <c r="H14" s="1" t="s">
        <v>20</v>
      </c>
      <c r="I14" s="1" t="s">
        <v>20</v>
      </c>
      <c r="J14" s="1" t="s">
        <v>20</v>
      </c>
      <c r="K14" s="1" t="s">
        <v>20</v>
      </c>
      <c r="L14" s="1" t="s">
        <v>20</v>
      </c>
      <c r="M14" s="1" t="s">
        <v>20</v>
      </c>
      <c r="N14" s="1" t="s">
        <v>20</v>
      </c>
      <c r="O14" s="1" t="s">
        <v>20</v>
      </c>
      <c r="P14" s="1" t="s">
        <v>20</v>
      </c>
      <c r="Q14" s="1" t="s">
        <v>20</v>
      </c>
      <c r="R14" s="1" t="s">
        <v>20</v>
      </c>
      <c r="S14" s="1" t="s">
        <v>20</v>
      </c>
      <c r="T14" s="1" t="s">
        <v>20</v>
      </c>
      <c r="U14" s="1" t="s">
        <v>20</v>
      </c>
      <c r="V14" s="1" t="s">
        <v>20</v>
      </c>
      <c r="W14" s="1" t="s">
        <v>20</v>
      </c>
    </row>
    <row r="15" spans="2:23" hidden="1" outlineLevel="1" x14ac:dyDescent="0.25">
      <c r="C15" s="2" t="s">
        <v>21</v>
      </c>
      <c r="D15" s="1" t="s">
        <v>22</v>
      </c>
      <c r="E15" s="1" t="s">
        <v>22</v>
      </c>
      <c r="F15" s="1" t="s">
        <v>22</v>
      </c>
      <c r="G15" s="1" t="s">
        <v>22</v>
      </c>
      <c r="H15" s="1" t="s">
        <v>22</v>
      </c>
      <c r="I15" s="1" t="s">
        <v>22</v>
      </c>
      <c r="J15" s="1" t="s">
        <v>22</v>
      </c>
      <c r="K15" s="1" t="s">
        <v>22</v>
      </c>
      <c r="L15" s="1" t="s">
        <v>22</v>
      </c>
      <c r="M15" s="1" t="s">
        <v>22</v>
      </c>
      <c r="N15" s="1" t="s">
        <v>22</v>
      </c>
      <c r="O15" s="1" t="s">
        <v>22</v>
      </c>
      <c r="P15" s="1" t="s">
        <v>22</v>
      </c>
      <c r="Q15" s="1" t="s">
        <v>22</v>
      </c>
      <c r="R15" s="1" t="s">
        <v>22</v>
      </c>
      <c r="S15" s="1" t="s">
        <v>22</v>
      </c>
      <c r="T15" s="1" t="s">
        <v>22</v>
      </c>
      <c r="U15" s="1" t="s">
        <v>22</v>
      </c>
      <c r="V15" s="1" t="s">
        <v>22</v>
      </c>
      <c r="W15" s="1" t="s">
        <v>22</v>
      </c>
    </row>
    <row r="16" spans="2:23" hidden="1" outlineLevel="1" x14ac:dyDescent="0.25">
      <c r="C16" s="2" t="s">
        <v>23</v>
      </c>
      <c r="D16" s="28" t="s">
        <v>24</v>
      </c>
      <c r="E16" s="28" t="s">
        <v>24</v>
      </c>
      <c r="F16" s="28" t="s">
        <v>24</v>
      </c>
      <c r="G16" s="28" t="s">
        <v>24</v>
      </c>
      <c r="H16" s="28" t="s">
        <v>24</v>
      </c>
      <c r="I16" s="28" t="s">
        <v>24</v>
      </c>
      <c r="J16" s="28" t="s">
        <v>24</v>
      </c>
      <c r="K16" s="28" t="s">
        <v>24</v>
      </c>
      <c r="L16" s="28" t="s">
        <v>24</v>
      </c>
      <c r="M16" s="28" t="s">
        <v>24</v>
      </c>
      <c r="N16" s="28" t="s">
        <v>24</v>
      </c>
      <c r="O16" s="28" t="s">
        <v>24</v>
      </c>
      <c r="P16" s="28" t="s">
        <v>24</v>
      </c>
      <c r="Q16" s="28" t="s">
        <v>24</v>
      </c>
      <c r="R16" s="28" t="s">
        <v>24</v>
      </c>
      <c r="S16" s="28" t="s">
        <v>24</v>
      </c>
      <c r="T16" s="28" t="s">
        <v>24</v>
      </c>
      <c r="U16" s="28" t="s">
        <v>24</v>
      </c>
      <c r="V16" s="28" t="s">
        <v>24</v>
      </c>
      <c r="W16" s="28" t="s">
        <v>24</v>
      </c>
    </row>
    <row r="17" spans="1:24" hidden="1" outlineLevel="1" x14ac:dyDescent="0.25">
      <c r="C17" s="7" t="s">
        <v>25</v>
      </c>
      <c r="D17" s="29" t="s">
        <v>26</v>
      </c>
      <c r="E17" s="29" t="s">
        <v>26</v>
      </c>
      <c r="F17" s="29" t="s">
        <v>26</v>
      </c>
      <c r="G17" s="29" t="s">
        <v>26</v>
      </c>
      <c r="H17" s="29" t="s">
        <v>26</v>
      </c>
      <c r="I17" s="29" t="s">
        <v>26</v>
      </c>
      <c r="J17" s="29" t="s">
        <v>26</v>
      </c>
      <c r="K17" s="29" t="s">
        <v>26</v>
      </c>
      <c r="L17" s="29" t="s">
        <v>26</v>
      </c>
      <c r="M17" s="29" t="s">
        <v>26</v>
      </c>
      <c r="N17" s="29" t="s">
        <v>26</v>
      </c>
      <c r="O17" s="29" t="s">
        <v>26</v>
      </c>
      <c r="P17" s="29" t="s">
        <v>26</v>
      </c>
      <c r="Q17" s="29" t="s">
        <v>26</v>
      </c>
      <c r="R17" s="29" t="s">
        <v>26</v>
      </c>
      <c r="S17" s="29" t="s">
        <v>26</v>
      </c>
      <c r="T17" s="29" t="s">
        <v>26</v>
      </c>
      <c r="U17" s="29" t="s">
        <v>26</v>
      </c>
      <c r="V17" s="29" t="s">
        <v>26</v>
      </c>
      <c r="W17" s="29" t="s">
        <v>26</v>
      </c>
    </row>
    <row r="18" spans="1:24" collapsed="1" x14ac:dyDescent="0.25"/>
    <row r="20" spans="1:24" x14ac:dyDescent="0.25">
      <c r="C20" s="30"/>
      <c r="D20" s="15"/>
      <c r="E20" s="15"/>
      <c r="F20" s="15"/>
      <c r="G20" s="15"/>
      <c r="H20" s="15"/>
      <c r="I20" s="15"/>
      <c r="J20" s="15"/>
      <c r="K20" s="15"/>
      <c r="L20" s="15"/>
      <c r="M20" s="15"/>
      <c r="N20" s="15"/>
      <c r="O20" s="15"/>
      <c r="P20" s="15"/>
      <c r="Q20" s="15"/>
      <c r="R20" s="15"/>
      <c r="S20" s="15"/>
      <c r="T20" s="15"/>
      <c r="U20" s="15"/>
      <c r="V20" s="15"/>
      <c r="W20" s="15"/>
    </row>
    <row r="21" spans="1:24" x14ac:dyDescent="0.25">
      <c r="C21" s="15"/>
      <c r="D21" s="15"/>
      <c r="E21" s="15"/>
      <c r="F21" s="15"/>
      <c r="G21" s="15"/>
      <c r="H21" s="15"/>
      <c r="I21" s="15"/>
      <c r="J21" s="15"/>
      <c r="K21" s="15"/>
      <c r="L21" s="15"/>
      <c r="M21" s="15"/>
      <c r="N21" s="15"/>
      <c r="O21" s="15"/>
      <c r="P21" s="15"/>
      <c r="Q21" s="15"/>
      <c r="R21" s="15"/>
      <c r="S21" s="15"/>
      <c r="T21" s="15"/>
      <c r="U21" s="15"/>
      <c r="V21" s="15"/>
      <c r="W21" s="15"/>
    </row>
    <row r="22" spans="1:24" x14ac:dyDescent="0.25">
      <c r="C22" s="77" t="s">
        <v>27</v>
      </c>
      <c r="D22" s="78" t="str">
        <f>+D4&amp;" "&amp;D2</f>
        <v>1Q 2017</v>
      </c>
      <c r="E22" s="78" t="str">
        <f t="shared" ref="E22:H22" si="0">+E4&amp;" "&amp;E2</f>
        <v>2Q 2017</v>
      </c>
      <c r="F22" s="78" t="str">
        <f t="shared" si="0"/>
        <v>3Q 2017</v>
      </c>
      <c r="G22" s="78" t="str">
        <f t="shared" si="0"/>
        <v>4Q 2017</v>
      </c>
      <c r="H22" s="78" t="str">
        <f t="shared" si="0"/>
        <v>1Q 2018</v>
      </c>
      <c r="I22" s="78" t="str">
        <f t="shared" ref="I22:J22" si="1">+I4&amp;" "&amp;I2</f>
        <v>2Q 2018</v>
      </c>
      <c r="J22" s="78" t="str">
        <f t="shared" si="1"/>
        <v>3Q 2018</v>
      </c>
      <c r="K22" s="78" t="str">
        <f t="shared" ref="K22:L22" si="2">+K4&amp;" "&amp;K2</f>
        <v>4Q 2018</v>
      </c>
      <c r="L22" s="78" t="str">
        <f t="shared" si="2"/>
        <v>1Q 2019</v>
      </c>
      <c r="M22" s="78" t="str">
        <f t="shared" ref="M22:N22" si="3">+M4&amp;" "&amp;M2</f>
        <v>2Q 2019</v>
      </c>
      <c r="N22" s="78" t="str">
        <f t="shared" si="3"/>
        <v>3Q 2019</v>
      </c>
      <c r="O22" s="78" t="str">
        <f t="shared" ref="O22:P22" si="4">+O4&amp;" "&amp;O2</f>
        <v>4Q 2019</v>
      </c>
      <c r="P22" s="78" t="str">
        <f t="shared" si="4"/>
        <v>1Q 2020</v>
      </c>
      <c r="Q22" s="78" t="str">
        <f t="shared" ref="Q22:R22" si="5">+Q4&amp;" "&amp;Q2</f>
        <v>2Q 2020</v>
      </c>
      <c r="R22" s="78" t="str">
        <f t="shared" si="5"/>
        <v>3Q 2020</v>
      </c>
      <c r="S22" s="78" t="str">
        <f t="shared" ref="S22:T22" si="6">+S4&amp;" "&amp;S2</f>
        <v>4Q 2020</v>
      </c>
      <c r="T22" s="78" t="str">
        <f t="shared" si="6"/>
        <v>1Q 2021</v>
      </c>
      <c r="U22" s="78" t="str">
        <f t="shared" ref="U22:V22" si="7">+U4&amp;" "&amp;U2</f>
        <v>2Q 2021</v>
      </c>
      <c r="V22" s="78" t="str">
        <f t="shared" si="7"/>
        <v>3Q 2021</v>
      </c>
      <c r="W22" s="78" t="str">
        <f t="shared" ref="W22" si="8">+W4&amp;" "&amp;W2</f>
        <v>4Q 2021</v>
      </c>
    </row>
    <row r="23" spans="1:24" x14ac:dyDescent="0.25">
      <c r="C23" s="15"/>
      <c r="D23" s="15"/>
      <c r="E23" s="15"/>
      <c r="F23" s="15"/>
      <c r="G23" s="15"/>
      <c r="H23" s="15"/>
      <c r="I23" s="15"/>
      <c r="J23" s="15"/>
      <c r="K23" s="15"/>
      <c r="L23" s="15"/>
      <c r="M23" s="15"/>
      <c r="N23" s="15"/>
      <c r="O23" s="15"/>
      <c r="P23" s="15"/>
      <c r="Q23" s="15"/>
      <c r="R23" s="15"/>
      <c r="S23" s="15"/>
      <c r="T23" s="15"/>
      <c r="U23" s="15"/>
      <c r="V23" s="15"/>
      <c r="W23" s="15"/>
    </row>
    <row r="24" spans="1:24" x14ac:dyDescent="0.25">
      <c r="C24" s="30" t="s">
        <v>146</v>
      </c>
      <c r="D24" s="15"/>
      <c r="E24" s="15"/>
      <c r="F24" s="15"/>
      <c r="G24" s="15"/>
      <c r="H24" s="15"/>
      <c r="I24" s="15"/>
      <c r="J24" s="15"/>
      <c r="K24" s="15"/>
      <c r="L24" s="15"/>
      <c r="M24" s="15"/>
      <c r="N24" s="15"/>
      <c r="O24" s="15"/>
      <c r="P24" s="15"/>
      <c r="Q24" s="15"/>
      <c r="R24" s="15"/>
      <c r="S24" s="15"/>
      <c r="T24" s="15"/>
      <c r="U24" s="15"/>
      <c r="V24" s="15"/>
      <c r="W24" s="15"/>
    </row>
    <row r="25" spans="1:24" x14ac:dyDescent="0.25">
      <c r="B25" s="1" t="s">
        <v>266</v>
      </c>
      <c r="C25" s="15" t="s">
        <v>147</v>
      </c>
      <c r="D25" s="34">
        <v>1883.1</v>
      </c>
      <c r="E25" s="34">
        <v>2331.4</v>
      </c>
      <c r="F25" s="34">
        <v>2655.1</v>
      </c>
      <c r="G25" s="34">
        <v>3295.4</v>
      </c>
      <c r="H25" s="34">
        <v>3234.9</v>
      </c>
      <c r="I25" s="34">
        <v>3910.1</v>
      </c>
      <c r="J25" s="34">
        <v>3050.7</v>
      </c>
      <c r="K25" s="34">
        <v>2934.8</v>
      </c>
      <c r="L25" s="34">
        <v>2792.2</v>
      </c>
      <c r="M25" s="34">
        <v>2798.1</v>
      </c>
      <c r="N25" s="34">
        <v>2885.1</v>
      </c>
      <c r="O25" s="34">
        <v>2844</v>
      </c>
      <c r="P25" s="34">
        <v>2523.1</v>
      </c>
      <c r="Q25" s="34">
        <v>3123.7</v>
      </c>
      <c r="R25" s="34">
        <v>3222.1</v>
      </c>
      <c r="S25" s="34">
        <v>3931.1</v>
      </c>
      <c r="T25" s="34">
        <v>3723.3</v>
      </c>
      <c r="U25" s="34">
        <v>3587.8</v>
      </c>
      <c r="V25" s="34">
        <v>4849</v>
      </c>
      <c r="W25" s="34">
        <v>5269.4</v>
      </c>
    </row>
    <row r="26" spans="1:24" x14ac:dyDescent="0.25">
      <c r="B26" s="1" t="s">
        <v>254</v>
      </c>
      <c r="C26" s="15" t="s">
        <v>244</v>
      </c>
      <c r="D26" s="34">
        <v>2304.1</v>
      </c>
      <c r="E26" s="34">
        <v>2444</v>
      </c>
      <c r="F26" s="34">
        <v>2276.3000000000002</v>
      </c>
      <c r="G26" s="34">
        <v>2654.3</v>
      </c>
      <c r="H26" s="34">
        <v>2767.6</v>
      </c>
      <c r="I26" s="34">
        <v>2777</v>
      </c>
      <c r="J26" s="34">
        <v>2483.1</v>
      </c>
      <c r="K26" s="34">
        <v>2794</v>
      </c>
      <c r="L26" s="34">
        <v>2683.7</v>
      </c>
      <c r="M26" s="34">
        <v>2584.6</v>
      </c>
      <c r="N26" s="34">
        <v>2445.3000000000002</v>
      </c>
      <c r="O26" s="34">
        <v>2437.1</v>
      </c>
      <c r="P26" s="34">
        <v>2945.5</v>
      </c>
      <c r="Q26" s="34">
        <v>2498.6</v>
      </c>
      <c r="R26" s="34">
        <v>2463.1999999999998</v>
      </c>
      <c r="S26" s="34">
        <v>2896.4</v>
      </c>
      <c r="T26" s="34">
        <v>3136</v>
      </c>
      <c r="U26" s="34">
        <v>3354.7</v>
      </c>
      <c r="V26" s="34">
        <v>3557.9</v>
      </c>
      <c r="W26" s="34">
        <v>4734.7</v>
      </c>
    </row>
    <row r="27" spans="1:24" x14ac:dyDescent="0.25">
      <c r="B27" s="1" t="s">
        <v>245</v>
      </c>
      <c r="C27" s="15" t="s">
        <v>246</v>
      </c>
      <c r="D27" s="34">
        <v>384.1</v>
      </c>
      <c r="E27" s="34">
        <v>384.6</v>
      </c>
      <c r="F27" s="34">
        <v>397.3</v>
      </c>
      <c r="G27" s="34">
        <v>420.3</v>
      </c>
      <c r="H27" s="34">
        <v>444.3</v>
      </c>
      <c r="I27" s="34">
        <v>449</v>
      </c>
      <c r="J27" s="34">
        <v>475.4</v>
      </c>
      <c r="K27" s="34">
        <v>525.70000000000005</v>
      </c>
      <c r="L27" s="34">
        <v>465.9</v>
      </c>
      <c r="M27" s="34">
        <v>480.6</v>
      </c>
      <c r="N27" s="34">
        <v>430.6</v>
      </c>
      <c r="O27" s="34">
        <v>461.4</v>
      </c>
      <c r="P27" s="34">
        <v>475.4</v>
      </c>
      <c r="Q27" s="34">
        <v>480.7</v>
      </c>
      <c r="R27" s="34">
        <v>452.5</v>
      </c>
      <c r="S27" s="34">
        <v>461.4</v>
      </c>
      <c r="T27" s="34">
        <v>486.2</v>
      </c>
      <c r="U27" s="34">
        <v>505.9</v>
      </c>
      <c r="V27" s="34">
        <v>560.29999999999995</v>
      </c>
      <c r="W27" s="34">
        <v>623.79999999999995</v>
      </c>
    </row>
    <row r="28" spans="1:24" x14ac:dyDescent="0.25">
      <c r="A28" s="1" t="s">
        <v>257</v>
      </c>
      <c r="B28" s="1" t="s">
        <v>247</v>
      </c>
      <c r="C28" s="15" t="s">
        <v>148</v>
      </c>
      <c r="D28" s="34">
        <v>85.9</v>
      </c>
      <c r="E28" s="34">
        <v>122.9</v>
      </c>
      <c r="F28" s="34">
        <v>123.5</v>
      </c>
      <c r="G28" s="34">
        <v>155.4</v>
      </c>
      <c r="H28" s="49">
        <v>91</v>
      </c>
      <c r="I28" s="49">
        <v>125.7</v>
      </c>
      <c r="J28" s="49">
        <v>141.5</v>
      </c>
      <c r="K28" s="49">
        <v>90.3</v>
      </c>
      <c r="L28" s="49">
        <v>125</v>
      </c>
      <c r="M28" s="49">
        <v>123.7</v>
      </c>
      <c r="N28" s="49">
        <v>154.19999999999999</v>
      </c>
      <c r="O28" s="49">
        <v>136.19999999999999</v>
      </c>
      <c r="P28" s="49">
        <v>135.69999999999999</v>
      </c>
      <c r="Q28" s="49">
        <v>132.1</v>
      </c>
      <c r="R28" s="49">
        <v>75.400000000000006</v>
      </c>
      <c r="S28" s="49">
        <v>132.69999999999999</v>
      </c>
      <c r="T28" s="49">
        <v>173.8</v>
      </c>
      <c r="U28" s="49">
        <v>248.9</v>
      </c>
      <c r="V28" s="49">
        <v>170.2</v>
      </c>
      <c r="W28" s="49">
        <v>139.69999999999999</v>
      </c>
    </row>
    <row r="29" spans="1:24" x14ac:dyDescent="0.25">
      <c r="B29" s="1" t="s">
        <v>257</v>
      </c>
      <c r="C29" s="15" t="s">
        <v>149</v>
      </c>
      <c r="D29" s="45">
        <f t="shared" ref="D29:R29" si="9">D30-SUM(D25:D28)</f>
        <v>-190.5</v>
      </c>
      <c r="E29" s="45">
        <f t="shared" si="9"/>
        <v>-227.79999999999927</v>
      </c>
      <c r="F29" s="45">
        <f t="shared" si="9"/>
        <v>-252</v>
      </c>
      <c r="G29" s="45">
        <f t="shared" si="9"/>
        <v>-262.10000000000036</v>
      </c>
      <c r="H29" s="45">
        <f t="shared" si="9"/>
        <v>-226.10000000000036</v>
      </c>
      <c r="I29" s="45">
        <f t="shared" si="9"/>
        <v>-278.19999999999982</v>
      </c>
      <c r="J29" s="45">
        <f t="shared" si="9"/>
        <v>-308.19999999999891</v>
      </c>
      <c r="K29" s="45">
        <f t="shared" si="9"/>
        <v>-252.30000000000018</v>
      </c>
      <c r="L29" s="45">
        <f t="shared" si="9"/>
        <v>-234.09999999999945</v>
      </c>
      <c r="M29" s="45">
        <f t="shared" si="9"/>
        <v>-250.60000000000036</v>
      </c>
      <c r="N29" s="45">
        <f t="shared" si="9"/>
        <v>-375.19999999999982</v>
      </c>
      <c r="O29" s="45">
        <f t="shared" si="9"/>
        <v>-319.59999999999945</v>
      </c>
      <c r="P29" s="45">
        <f t="shared" si="9"/>
        <v>-281.39999999999964</v>
      </c>
      <c r="Q29" s="45">
        <f t="shared" si="9"/>
        <v>-356.49999999999909</v>
      </c>
      <c r="R29" s="45">
        <f t="shared" si="9"/>
        <v>-327.59999999999854</v>
      </c>
      <c r="S29" s="45">
        <f t="shared" ref="S29:T29" si="10">S30-SUM(S25:S28)</f>
        <v>-292.99999999999909</v>
      </c>
      <c r="T29" s="45">
        <f t="shared" si="10"/>
        <v>-326.19999999999982</v>
      </c>
      <c r="U29" s="45">
        <f t="shared" ref="U29:V29" si="11">U30-SUM(U25:U28)</f>
        <v>-365.09999999999945</v>
      </c>
      <c r="V29" s="45">
        <f t="shared" si="11"/>
        <v>-341.79999999999927</v>
      </c>
      <c r="W29" s="45">
        <f t="shared" ref="W29" si="12">W30-SUM(W25:W28)</f>
        <v>-234.39999999999782</v>
      </c>
    </row>
    <row r="30" spans="1:24" x14ac:dyDescent="0.25">
      <c r="B30" s="1" t="s">
        <v>256</v>
      </c>
      <c r="C30" s="73" t="s">
        <v>150</v>
      </c>
      <c r="D30" s="90">
        <v>4466.7</v>
      </c>
      <c r="E30" s="90">
        <v>5055.1000000000004</v>
      </c>
      <c r="F30" s="90">
        <v>5200.2</v>
      </c>
      <c r="G30" s="90">
        <v>6263.3</v>
      </c>
      <c r="H30" s="90">
        <v>6311.7</v>
      </c>
      <c r="I30" s="90">
        <v>6983.6</v>
      </c>
      <c r="J30" s="90">
        <v>5842.5</v>
      </c>
      <c r="K30" s="90">
        <v>6092.5</v>
      </c>
      <c r="L30" s="90">
        <v>5832.7</v>
      </c>
      <c r="M30" s="90">
        <v>5736.4</v>
      </c>
      <c r="N30" s="90">
        <v>5540</v>
      </c>
      <c r="O30" s="90">
        <v>5559.1</v>
      </c>
      <c r="P30" s="90">
        <v>5798.3</v>
      </c>
      <c r="Q30" s="90">
        <v>5878.6</v>
      </c>
      <c r="R30" s="90">
        <v>5885.6</v>
      </c>
      <c r="S30" s="90">
        <v>7128.6</v>
      </c>
      <c r="T30" s="90">
        <v>7193.1</v>
      </c>
      <c r="U30" s="90">
        <v>7332.2</v>
      </c>
      <c r="V30" s="90">
        <v>8795.6</v>
      </c>
      <c r="W30" s="90">
        <v>10533.2</v>
      </c>
    </row>
    <row r="31" spans="1:24" x14ac:dyDescent="0.25">
      <c r="C31" s="15"/>
      <c r="D31" s="34"/>
      <c r="E31" s="34"/>
      <c r="F31" s="34"/>
      <c r="G31" s="34"/>
      <c r="H31" s="34"/>
      <c r="I31" s="34"/>
      <c r="J31" s="34"/>
      <c r="K31" s="34"/>
      <c r="L31" s="34"/>
      <c r="M31" s="34"/>
      <c r="N31" s="34"/>
      <c r="O31" s="34"/>
      <c r="P31" s="34"/>
      <c r="Q31" s="34"/>
      <c r="R31" s="34"/>
      <c r="S31" s="34"/>
      <c r="T31" s="34"/>
      <c r="U31" s="34"/>
      <c r="V31" s="34"/>
      <c r="W31" s="34"/>
    </row>
    <row r="32" spans="1:24" s="8" customFormat="1" x14ac:dyDescent="0.25">
      <c r="C32" s="30" t="s">
        <v>152</v>
      </c>
      <c r="D32" s="35"/>
      <c r="E32" s="35"/>
      <c r="F32" s="35"/>
      <c r="G32" s="35"/>
      <c r="H32" s="35"/>
      <c r="I32" s="35"/>
      <c r="J32" s="35"/>
      <c r="K32" s="35"/>
      <c r="L32" s="35"/>
      <c r="M32" s="35"/>
      <c r="N32" s="35"/>
      <c r="O32" s="35"/>
      <c r="P32" s="35"/>
      <c r="Q32" s="35"/>
      <c r="R32" s="35"/>
      <c r="S32" s="35"/>
      <c r="T32" s="35"/>
      <c r="U32" s="35"/>
      <c r="V32" s="35"/>
      <c r="W32" s="35"/>
      <c r="X32"/>
    </row>
    <row r="33" spans="2:23" x14ac:dyDescent="0.25">
      <c r="B33" s="1" t="s">
        <v>266</v>
      </c>
      <c r="C33" s="15" t="s">
        <v>147</v>
      </c>
      <c r="D33" s="34">
        <v>123.6</v>
      </c>
      <c r="E33" s="34">
        <v>351.4</v>
      </c>
      <c r="F33" s="34">
        <v>463</v>
      </c>
      <c r="G33" s="34">
        <v>651.79999999999995</v>
      </c>
      <c r="H33" s="34">
        <v>835.8</v>
      </c>
      <c r="I33" s="34">
        <v>1391.2</v>
      </c>
      <c r="J33" s="34">
        <v>861.7</v>
      </c>
      <c r="K33" s="34">
        <v>540.29999999999995</v>
      </c>
      <c r="L33" s="34">
        <v>418</v>
      </c>
      <c r="M33" s="34">
        <v>338.4</v>
      </c>
      <c r="N33" s="34">
        <v>434.7</v>
      </c>
      <c r="O33" s="34">
        <v>295.2</v>
      </c>
      <c r="P33" s="34">
        <v>189.7</v>
      </c>
      <c r="Q33" s="34">
        <v>231.2</v>
      </c>
      <c r="R33" s="34">
        <v>349.3</v>
      </c>
      <c r="S33" s="34">
        <v>555.29999999999995</v>
      </c>
      <c r="T33" s="34">
        <v>586.9</v>
      </c>
      <c r="U33" s="34">
        <v>573</v>
      </c>
      <c r="V33" s="34">
        <v>1168.3</v>
      </c>
      <c r="W33" s="34">
        <v>1343.7</v>
      </c>
    </row>
    <row r="34" spans="2:23" x14ac:dyDescent="0.25">
      <c r="B34" s="1" t="s">
        <v>254</v>
      </c>
      <c r="C34" s="15" t="s">
        <v>244</v>
      </c>
      <c r="D34" s="34">
        <v>255.2</v>
      </c>
      <c r="E34" s="34">
        <v>407.9</v>
      </c>
      <c r="F34" s="34">
        <v>344.2</v>
      </c>
      <c r="G34" s="34">
        <v>421.1</v>
      </c>
      <c r="H34" s="34">
        <v>602.5</v>
      </c>
      <c r="I34" s="34">
        <v>543.1</v>
      </c>
      <c r="J34" s="34">
        <v>473.8</v>
      </c>
      <c r="K34" s="34">
        <v>370.6</v>
      </c>
      <c r="L34" s="34">
        <v>383.2</v>
      </c>
      <c r="M34" s="34">
        <v>241.6</v>
      </c>
      <c r="N34" s="34">
        <v>171.2</v>
      </c>
      <c r="O34" s="34">
        <v>198.4</v>
      </c>
      <c r="P34" s="34">
        <v>374.4</v>
      </c>
      <c r="Q34" s="34">
        <v>368.5</v>
      </c>
      <c r="R34" s="34">
        <v>139.9</v>
      </c>
      <c r="S34" s="34">
        <v>338.6</v>
      </c>
      <c r="T34" s="34">
        <v>526.1</v>
      </c>
      <c r="U34" s="34">
        <v>672.1</v>
      </c>
      <c r="V34" s="34">
        <v>858.2</v>
      </c>
      <c r="W34" s="34">
        <v>1645.9</v>
      </c>
    </row>
    <row r="35" spans="2:23" x14ac:dyDescent="0.25">
      <c r="B35" s="1" t="s">
        <v>245</v>
      </c>
      <c r="C35" s="15" t="s">
        <v>246</v>
      </c>
      <c r="D35" s="34">
        <v>80.2</v>
      </c>
      <c r="E35" s="34">
        <v>72.099999999999994</v>
      </c>
      <c r="F35" s="34">
        <v>65.7</v>
      </c>
      <c r="G35" s="34">
        <v>58.5</v>
      </c>
      <c r="H35" s="34">
        <v>76.400000000000006</v>
      </c>
      <c r="I35" s="34">
        <v>80.400000000000006</v>
      </c>
      <c r="J35" s="34">
        <v>96.3</v>
      </c>
      <c r="K35" s="34">
        <v>82.1</v>
      </c>
      <c r="L35" s="34">
        <v>83.3</v>
      </c>
      <c r="M35" s="34">
        <v>86</v>
      </c>
      <c r="N35" s="34">
        <v>70.7</v>
      </c>
      <c r="O35" s="34">
        <v>72.3</v>
      </c>
      <c r="P35" s="34">
        <v>101.8</v>
      </c>
      <c r="Q35" s="34">
        <v>119.8</v>
      </c>
      <c r="R35" s="34">
        <v>110.9</v>
      </c>
      <c r="S35" s="34">
        <v>105.6</v>
      </c>
      <c r="T35" s="34">
        <v>120.7</v>
      </c>
      <c r="U35" s="34">
        <v>118.1</v>
      </c>
      <c r="V35" s="34">
        <v>140.19999999999999</v>
      </c>
      <c r="W35" s="34">
        <v>128.6</v>
      </c>
    </row>
    <row r="36" spans="2:23" x14ac:dyDescent="0.25">
      <c r="B36" s="1" t="s">
        <v>247</v>
      </c>
      <c r="C36" s="15" t="s">
        <v>148</v>
      </c>
      <c r="D36" s="45">
        <v>-19.8</v>
      </c>
      <c r="E36" s="45">
        <v>-20.8</v>
      </c>
      <c r="F36" s="45">
        <v>-10.5</v>
      </c>
      <c r="G36" s="45">
        <v>-50.9</v>
      </c>
      <c r="H36" s="45">
        <v>-55.3</v>
      </c>
      <c r="I36" s="45">
        <v>-44</v>
      </c>
      <c r="J36" s="45">
        <v>-26.7</v>
      </c>
      <c r="K36" s="45">
        <v>-32.200000000000003</v>
      </c>
      <c r="L36" s="45">
        <v>-35.799999999999997</v>
      </c>
      <c r="M36" s="45">
        <v>-37.299999999999997</v>
      </c>
      <c r="N36" s="45">
        <v>-26.6</v>
      </c>
      <c r="O36" s="45">
        <v>-55</v>
      </c>
      <c r="P36" s="45">
        <v>-66.900000000000006</v>
      </c>
      <c r="Q36" s="45">
        <v>-57.5</v>
      </c>
      <c r="R36" s="45">
        <v>-70.099999999999994</v>
      </c>
      <c r="S36" s="45">
        <v>-72.400000000000006</v>
      </c>
      <c r="T36" s="45">
        <v>-18.399999999999999</v>
      </c>
      <c r="U36" s="45">
        <v>11.5</v>
      </c>
      <c r="V36" s="45">
        <v>-16.100000000000001</v>
      </c>
      <c r="W36" s="45">
        <v>-21</v>
      </c>
    </row>
    <row r="37" spans="2:23" x14ac:dyDescent="0.25">
      <c r="B37" s="1" t="s">
        <v>257</v>
      </c>
      <c r="C37" s="18" t="s">
        <v>149</v>
      </c>
      <c r="D37" s="46">
        <v>3.2</v>
      </c>
      <c r="E37" s="46">
        <v>-0.3</v>
      </c>
      <c r="F37" s="46">
        <v>-4.7</v>
      </c>
      <c r="G37" s="46">
        <v>-2.8</v>
      </c>
      <c r="H37" s="46">
        <v>-5.7</v>
      </c>
      <c r="I37" s="46">
        <v>-0.3</v>
      </c>
      <c r="J37" s="46">
        <v>-10.5</v>
      </c>
      <c r="K37" s="46">
        <v>13</v>
      </c>
      <c r="L37" s="46">
        <v>3.2</v>
      </c>
      <c r="M37" s="46">
        <v>18</v>
      </c>
      <c r="N37" s="46">
        <v>-9.8000000000000007</v>
      </c>
      <c r="O37" s="46">
        <v>6.4</v>
      </c>
      <c r="P37" s="46">
        <v>-8.9</v>
      </c>
      <c r="Q37" s="46">
        <v>-18.3</v>
      </c>
      <c r="R37" s="46">
        <v>-18.2</v>
      </c>
      <c r="S37" s="46">
        <v>11.2</v>
      </c>
      <c r="T37" s="46">
        <v>15.2</v>
      </c>
      <c r="U37" s="46">
        <v>-3.3</v>
      </c>
      <c r="V37" s="46">
        <v>-19.7</v>
      </c>
      <c r="W37" s="46">
        <v>-38.6</v>
      </c>
    </row>
    <row r="38" spans="2:23" collapsed="1" x14ac:dyDescent="0.25">
      <c r="B38" s="1" t="s">
        <v>256</v>
      </c>
      <c r="C38" s="73" t="s">
        <v>150</v>
      </c>
      <c r="D38" s="90">
        <v>442.5</v>
      </c>
      <c r="E38" s="90">
        <v>810.3</v>
      </c>
      <c r="F38" s="90">
        <v>857.8</v>
      </c>
      <c r="G38" s="90">
        <v>1077.5999999999999</v>
      </c>
      <c r="H38" s="90">
        <v>1453.7</v>
      </c>
      <c r="I38" s="90">
        <v>1970.5</v>
      </c>
      <c r="J38" s="90">
        <v>1394.6</v>
      </c>
      <c r="K38" s="90">
        <v>973.7</v>
      </c>
      <c r="L38" s="90">
        <v>851.9</v>
      </c>
      <c r="M38" s="90">
        <v>646.70000000000005</v>
      </c>
      <c r="N38" s="90">
        <v>640.20000000000005</v>
      </c>
      <c r="O38" s="90">
        <v>517.29999999999995</v>
      </c>
      <c r="P38" s="90">
        <v>590.20000000000005</v>
      </c>
      <c r="Q38" s="90">
        <v>643.79999999999995</v>
      </c>
      <c r="R38" s="90">
        <v>511.8</v>
      </c>
      <c r="S38" s="90">
        <v>938.2</v>
      </c>
      <c r="T38" s="90">
        <v>1230.5</v>
      </c>
      <c r="U38" s="90">
        <v>1371.3</v>
      </c>
      <c r="V38" s="90">
        <v>2130.9</v>
      </c>
      <c r="W38" s="90">
        <v>3122.8</v>
      </c>
    </row>
    <row r="39" spans="2:23" x14ac:dyDescent="0.25">
      <c r="C39" s="30"/>
      <c r="D39" s="50"/>
      <c r="E39" s="50"/>
      <c r="F39" s="50"/>
      <c r="G39" s="50"/>
      <c r="H39" s="50"/>
      <c r="I39" s="50"/>
      <c r="J39" s="50"/>
      <c r="K39" s="50"/>
      <c r="L39" s="50"/>
      <c r="M39" s="50"/>
      <c r="N39" s="50"/>
      <c r="O39" s="50"/>
      <c r="P39" s="50"/>
      <c r="Q39" s="50"/>
      <c r="R39" s="50"/>
      <c r="S39" s="50"/>
      <c r="T39" s="50"/>
      <c r="U39" s="50"/>
      <c r="V39" s="50"/>
      <c r="W39" s="50"/>
    </row>
    <row r="40" spans="2:23" x14ac:dyDescent="0.25">
      <c r="B40" s="8"/>
      <c r="C40" s="47" t="s">
        <v>216</v>
      </c>
      <c r="D40" s="35"/>
      <c r="E40" s="35"/>
      <c r="F40" s="35"/>
      <c r="G40" s="35"/>
      <c r="H40" s="35"/>
      <c r="I40" s="35"/>
      <c r="J40" s="35"/>
      <c r="K40" s="35"/>
      <c r="L40" s="35"/>
      <c r="M40" s="35"/>
      <c r="N40" s="35"/>
      <c r="O40" s="35"/>
      <c r="P40" s="35"/>
      <c r="Q40" s="35"/>
      <c r="R40" s="35"/>
      <c r="S40" s="35"/>
      <c r="T40" s="35"/>
      <c r="U40" s="35"/>
      <c r="V40" s="35"/>
      <c r="W40" s="35"/>
    </row>
    <row r="41" spans="2:23" x14ac:dyDescent="0.25">
      <c r="B41" s="1" t="s">
        <v>266</v>
      </c>
      <c r="C41" s="15" t="s">
        <v>147</v>
      </c>
      <c r="D41" s="45">
        <v>-59.7</v>
      </c>
      <c r="E41" s="45">
        <v>164.1</v>
      </c>
      <c r="F41" s="45">
        <v>279.60000000000002</v>
      </c>
      <c r="G41" s="45">
        <v>478.4</v>
      </c>
      <c r="H41" s="45">
        <v>660.7</v>
      </c>
      <c r="I41" s="45">
        <v>1206.2</v>
      </c>
      <c r="J41" s="45">
        <v>684.9</v>
      </c>
      <c r="K41" s="45">
        <v>356.6</v>
      </c>
      <c r="L41" s="45">
        <v>224.9</v>
      </c>
      <c r="M41" s="45">
        <v>139.69999999999999</v>
      </c>
      <c r="N41" s="45">
        <v>225.9</v>
      </c>
      <c r="O41" s="45">
        <v>58.6</v>
      </c>
      <c r="P41" s="45">
        <v>-44.8</v>
      </c>
      <c r="Q41" s="45">
        <v>-28.3</v>
      </c>
      <c r="R41" s="45">
        <v>100.8</v>
      </c>
      <c r="S41" s="45">
        <v>241.6</v>
      </c>
      <c r="T41" s="45">
        <v>332.2</v>
      </c>
      <c r="U41" s="45">
        <v>266.5</v>
      </c>
      <c r="V41" s="45">
        <v>874.6</v>
      </c>
      <c r="W41" s="45">
        <v>1054.5</v>
      </c>
    </row>
    <row r="42" spans="2:23" x14ac:dyDescent="0.25">
      <c r="B42" s="1" t="s">
        <v>254</v>
      </c>
      <c r="C42" s="15" t="s">
        <v>244</v>
      </c>
      <c r="D42" s="45">
        <v>146.80000000000001</v>
      </c>
      <c r="E42" s="45">
        <v>292.10000000000002</v>
      </c>
      <c r="F42" s="45">
        <v>238.8</v>
      </c>
      <c r="G42" s="45">
        <v>310.2</v>
      </c>
      <c r="H42" s="45">
        <v>496.6</v>
      </c>
      <c r="I42" s="45">
        <v>435.1</v>
      </c>
      <c r="J42" s="45">
        <v>357</v>
      </c>
      <c r="K42" s="45">
        <v>246.7</v>
      </c>
      <c r="L42" s="45">
        <v>266.3</v>
      </c>
      <c r="M42" s="45">
        <v>122.2</v>
      </c>
      <c r="N42" s="45">
        <v>50.2</v>
      </c>
      <c r="O42" s="45">
        <v>36.9</v>
      </c>
      <c r="P42" s="45">
        <v>244.6</v>
      </c>
      <c r="Q42" s="45">
        <v>230</v>
      </c>
      <c r="R42" s="45">
        <v>7.8</v>
      </c>
      <c r="S42" s="45">
        <v>202.9</v>
      </c>
      <c r="T42" s="45">
        <v>393.3</v>
      </c>
      <c r="U42" s="45">
        <v>538.4</v>
      </c>
      <c r="V42" s="45">
        <v>726.8</v>
      </c>
      <c r="W42" s="45">
        <v>1495.9</v>
      </c>
    </row>
    <row r="43" spans="2:23" x14ac:dyDescent="0.25">
      <c r="B43" s="1" t="s">
        <v>245</v>
      </c>
      <c r="C43" s="15" t="s">
        <v>246</v>
      </c>
      <c r="D43" s="45">
        <v>65.2</v>
      </c>
      <c r="E43" s="45">
        <v>55.4</v>
      </c>
      <c r="F43" s="45">
        <v>49.9</v>
      </c>
      <c r="G43" s="45">
        <v>41.1</v>
      </c>
      <c r="H43" s="45">
        <v>60.5</v>
      </c>
      <c r="I43" s="45">
        <v>64.8</v>
      </c>
      <c r="J43" s="45">
        <v>79.5</v>
      </c>
      <c r="K43" s="45">
        <v>62.7</v>
      </c>
      <c r="L43" s="45">
        <v>66.3</v>
      </c>
      <c r="M43" s="45">
        <v>69.3</v>
      </c>
      <c r="N43" s="45">
        <v>51.9</v>
      </c>
      <c r="O43" s="45">
        <v>49</v>
      </c>
      <c r="P43" s="45">
        <v>82.1</v>
      </c>
      <c r="Q43" s="45">
        <v>96.1</v>
      </c>
      <c r="R43" s="45">
        <v>90.5</v>
      </c>
      <c r="S43" s="45">
        <v>80.5</v>
      </c>
      <c r="T43" s="45">
        <v>99.5</v>
      </c>
      <c r="U43" s="45">
        <v>37</v>
      </c>
      <c r="V43" s="45">
        <v>117.3</v>
      </c>
      <c r="W43" s="45">
        <v>106.6</v>
      </c>
    </row>
    <row r="44" spans="2:23" collapsed="1" x14ac:dyDescent="0.25">
      <c r="B44" s="1" t="s">
        <v>247</v>
      </c>
      <c r="C44" s="15" t="s">
        <v>148</v>
      </c>
      <c r="D44" s="45">
        <v>-26.2</v>
      </c>
      <c r="E44" s="45">
        <v>-27.5</v>
      </c>
      <c r="F44" s="45">
        <v>-17.3</v>
      </c>
      <c r="G44" s="45">
        <v>-59.1</v>
      </c>
      <c r="H44" s="45">
        <v>-62</v>
      </c>
      <c r="I44" s="45">
        <v>-50.8</v>
      </c>
      <c r="J44" s="45">
        <v>-33.299999999999997</v>
      </c>
      <c r="K44" s="45">
        <v>-39.700000000000003</v>
      </c>
      <c r="L44" s="45">
        <v>-46.2</v>
      </c>
      <c r="M44" s="45">
        <v>-48.8</v>
      </c>
      <c r="N44" s="45">
        <v>-36.1</v>
      </c>
      <c r="O44" s="45">
        <v>-58.9</v>
      </c>
      <c r="P44" s="45">
        <v>-76.099999999999994</v>
      </c>
      <c r="Q44" s="45">
        <v>-67.7</v>
      </c>
      <c r="R44" s="45">
        <v>-81.5</v>
      </c>
      <c r="S44" s="45">
        <v>-87</v>
      </c>
      <c r="T44" s="45">
        <v>-34.5</v>
      </c>
      <c r="U44" s="45">
        <v>2.1</v>
      </c>
      <c r="V44" s="45">
        <v>-32.6</v>
      </c>
      <c r="W44" s="45">
        <v>-31.9</v>
      </c>
    </row>
    <row r="45" spans="2:23" collapsed="1" x14ac:dyDescent="0.25">
      <c r="B45" s="1" t="s">
        <v>257</v>
      </c>
      <c r="C45" s="18" t="s">
        <v>149</v>
      </c>
      <c r="D45" s="46">
        <v>3.2</v>
      </c>
      <c r="E45" s="46">
        <v>-0.3</v>
      </c>
      <c r="F45" s="46">
        <v>-4.7</v>
      </c>
      <c r="G45" s="46">
        <v>-2.8</v>
      </c>
      <c r="H45" s="46">
        <v>-5.7</v>
      </c>
      <c r="I45" s="46">
        <v>-0.3</v>
      </c>
      <c r="J45" s="46">
        <v>-10.5</v>
      </c>
      <c r="K45" s="46">
        <v>13</v>
      </c>
      <c r="L45" s="46">
        <v>3.2</v>
      </c>
      <c r="M45" s="46">
        <v>18</v>
      </c>
      <c r="N45" s="46">
        <v>-9.8000000000000007</v>
      </c>
      <c r="O45" s="46">
        <v>6.4</v>
      </c>
      <c r="P45" s="46">
        <v>-8.9</v>
      </c>
      <c r="Q45" s="46">
        <v>-18.3</v>
      </c>
      <c r="R45" s="46">
        <v>-18.2</v>
      </c>
      <c r="S45" s="46">
        <v>11.2</v>
      </c>
      <c r="T45" s="46">
        <v>15.2</v>
      </c>
      <c r="U45" s="46">
        <v>-3.3</v>
      </c>
      <c r="V45" s="46">
        <v>-19.7</v>
      </c>
      <c r="W45" s="46">
        <v>-38.6</v>
      </c>
    </row>
    <row r="46" spans="2:23" collapsed="1" x14ac:dyDescent="0.25">
      <c r="B46" s="1" t="s">
        <v>256</v>
      </c>
      <c r="C46" s="73" t="s">
        <v>150</v>
      </c>
      <c r="D46" s="90">
        <v>129.30000000000001</v>
      </c>
      <c r="E46" s="90">
        <v>483.9</v>
      </c>
      <c r="F46" s="90">
        <v>546.4</v>
      </c>
      <c r="G46" s="90">
        <v>767.8</v>
      </c>
      <c r="H46" s="90">
        <v>1150.0999999999999</v>
      </c>
      <c r="I46" s="90">
        <v>1655.1</v>
      </c>
      <c r="J46" s="90">
        <v>1077.5999999999999</v>
      </c>
      <c r="K46" s="90">
        <v>639.29999999999995</v>
      </c>
      <c r="L46" s="90">
        <v>514.4</v>
      </c>
      <c r="M46" s="90">
        <v>300.39999999999998</v>
      </c>
      <c r="N46" s="90">
        <v>282.2</v>
      </c>
      <c r="O46" s="90">
        <v>92</v>
      </c>
      <c r="P46" s="90">
        <v>197</v>
      </c>
      <c r="Q46" s="90">
        <v>211.8</v>
      </c>
      <c r="R46" s="90">
        <v>99.3</v>
      </c>
      <c r="S46" s="90">
        <v>449.1</v>
      </c>
      <c r="T46" s="90">
        <v>805.7</v>
      </c>
      <c r="U46" s="90">
        <v>840.6</v>
      </c>
      <c r="V46" s="90">
        <v>1666.4</v>
      </c>
      <c r="W46" s="90">
        <v>2650.6</v>
      </c>
    </row>
    <row r="47" spans="2:23" x14ac:dyDescent="0.25">
      <c r="C47" s="15"/>
      <c r="D47" s="34"/>
      <c r="E47" s="34"/>
      <c r="F47" s="34"/>
      <c r="G47" s="34"/>
      <c r="H47" s="34"/>
      <c r="I47" s="34"/>
      <c r="J47" s="34"/>
      <c r="K47" s="34"/>
      <c r="L47" s="34"/>
      <c r="M47" s="34"/>
      <c r="N47" s="34"/>
      <c r="O47" s="34"/>
      <c r="P47" s="34"/>
      <c r="Q47" s="34"/>
      <c r="R47" s="34"/>
      <c r="S47" s="34"/>
      <c r="T47" s="34"/>
      <c r="U47" s="34"/>
      <c r="V47" s="34"/>
      <c r="W47" s="34"/>
    </row>
    <row r="48" spans="2:23" x14ac:dyDescent="0.25">
      <c r="C48" s="14"/>
      <c r="D48" s="31"/>
      <c r="E48" s="31"/>
      <c r="F48" s="31"/>
      <c r="G48" s="31"/>
      <c r="H48" s="31"/>
      <c r="I48" s="31"/>
      <c r="J48" s="31"/>
      <c r="K48" s="31"/>
      <c r="L48" s="31"/>
      <c r="M48" s="31"/>
      <c r="N48" s="31"/>
      <c r="O48" s="31"/>
      <c r="P48" s="31"/>
      <c r="Q48" s="31"/>
      <c r="R48" s="31"/>
      <c r="S48" s="31"/>
      <c r="T48" s="31"/>
      <c r="U48" s="31"/>
      <c r="V48" s="31"/>
      <c r="W48" s="31"/>
    </row>
    <row r="49" spans="3:23" x14ac:dyDescent="0.25">
      <c r="C49" s="14"/>
      <c r="D49" s="31"/>
      <c r="E49" s="31"/>
      <c r="F49" s="31"/>
      <c r="G49" s="31"/>
      <c r="H49" s="31"/>
      <c r="I49" s="31"/>
      <c r="J49" s="31"/>
      <c r="K49" s="31"/>
      <c r="L49" s="31"/>
      <c r="M49" s="31"/>
      <c r="N49" s="31"/>
      <c r="O49" s="31"/>
      <c r="P49" s="31"/>
      <c r="Q49" s="31"/>
      <c r="R49" s="31"/>
      <c r="S49" s="31"/>
      <c r="T49" s="31"/>
      <c r="U49" s="31"/>
      <c r="V49" s="31"/>
      <c r="W49" s="31"/>
    </row>
    <row r="50" spans="3:23" x14ac:dyDescent="0.25">
      <c r="C50" s="14"/>
      <c r="D50" s="31"/>
      <c r="E50" s="31"/>
      <c r="F50" s="31"/>
      <c r="G50" s="31"/>
      <c r="H50" s="31"/>
      <c r="I50" s="31"/>
      <c r="J50" s="31"/>
      <c r="K50" s="31"/>
      <c r="L50" s="31"/>
      <c r="M50" s="31"/>
      <c r="N50" s="31"/>
      <c r="O50" s="31"/>
      <c r="P50" s="31"/>
      <c r="Q50" s="31"/>
      <c r="R50" s="31"/>
      <c r="S50" s="31"/>
      <c r="T50" s="31"/>
      <c r="U50" s="31"/>
      <c r="V50" s="31"/>
      <c r="W50" s="31"/>
    </row>
    <row r="51" spans="3:23" x14ac:dyDescent="0.25">
      <c r="D51" s="17"/>
      <c r="E51" s="17"/>
      <c r="F51" s="17"/>
      <c r="G51" s="17"/>
      <c r="H51" s="17"/>
      <c r="I51" s="17"/>
      <c r="J51" s="17"/>
      <c r="K51" s="17"/>
      <c r="L51" s="17"/>
      <c r="M51" s="17"/>
      <c r="N51" s="17"/>
      <c r="O51" s="17"/>
      <c r="P51" s="17"/>
      <c r="Q51" s="17"/>
      <c r="R51" s="17"/>
      <c r="S51" s="17"/>
      <c r="T51" s="17"/>
      <c r="U51" s="17"/>
      <c r="V51" s="17"/>
      <c r="W51" s="17"/>
    </row>
    <row r="52" spans="3:23" x14ac:dyDescent="0.25">
      <c r="D52" s="17"/>
      <c r="E52" s="17"/>
      <c r="F52" s="17"/>
      <c r="G52" s="17"/>
      <c r="H52" s="17"/>
      <c r="I52" s="17"/>
      <c r="J52" s="17"/>
      <c r="K52" s="17"/>
      <c r="L52" s="17"/>
      <c r="M52" s="17"/>
      <c r="N52" s="17"/>
      <c r="O52" s="17"/>
      <c r="P52" s="17"/>
      <c r="Q52" s="17"/>
      <c r="R52" s="17"/>
      <c r="S52" s="17"/>
      <c r="T52" s="17"/>
      <c r="U52" s="17"/>
      <c r="V52" s="17"/>
      <c r="W52" s="17"/>
    </row>
    <row r="53" spans="3:23" x14ac:dyDescent="0.25">
      <c r="D53" s="17"/>
      <c r="E53" s="17"/>
      <c r="F53" s="17"/>
      <c r="G53" s="17"/>
      <c r="H53" s="17"/>
      <c r="I53" s="17"/>
      <c r="J53" s="17"/>
      <c r="K53" s="17"/>
      <c r="L53" s="17"/>
      <c r="M53" s="17"/>
      <c r="N53" s="17"/>
      <c r="O53" s="17"/>
      <c r="P53" s="17"/>
      <c r="Q53" s="17"/>
      <c r="R53" s="17"/>
      <c r="S53" s="17"/>
      <c r="T53" s="17"/>
      <c r="U53" s="17"/>
      <c r="V53" s="17"/>
      <c r="W53" s="17"/>
    </row>
    <row r="54" spans="3:23" x14ac:dyDescent="0.25">
      <c r="D54" s="17"/>
      <c r="E54" s="17"/>
      <c r="F54" s="17"/>
      <c r="G54" s="17"/>
      <c r="H54" s="17"/>
      <c r="I54" s="17"/>
      <c r="J54" s="17"/>
      <c r="K54" s="17"/>
      <c r="L54" s="17"/>
      <c r="M54" s="17"/>
      <c r="N54" s="17"/>
      <c r="O54" s="17"/>
      <c r="P54" s="17"/>
      <c r="Q54" s="17"/>
      <c r="R54" s="17"/>
      <c r="S54" s="17"/>
      <c r="T54" s="17"/>
      <c r="U54" s="17"/>
      <c r="V54" s="17"/>
      <c r="W54" s="17"/>
    </row>
    <row r="55" spans="3:23" x14ac:dyDescent="0.25">
      <c r="D55" s="17"/>
      <c r="E55" s="17"/>
      <c r="F55" s="17"/>
      <c r="G55" s="17"/>
      <c r="H55" s="17"/>
      <c r="I55" s="17"/>
      <c r="J55" s="17"/>
      <c r="K55" s="17"/>
      <c r="L55" s="17"/>
      <c r="M55" s="17"/>
      <c r="N55" s="17"/>
      <c r="O55" s="17"/>
      <c r="P55" s="17"/>
      <c r="Q55" s="17"/>
      <c r="R55" s="17"/>
      <c r="S55" s="17"/>
      <c r="T55" s="17"/>
      <c r="U55" s="17"/>
      <c r="V55" s="17"/>
      <c r="W55" s="17"/>
    </row>
    <row r="56" spans="3:23" x14ac:dyDescent="0.25">
      <c r="D56" s="17"/>
      <c r="E56" s="17"/>
      <c r="F56" s="17"/>
      <c r="G56" s="17"/>
      <c r="H56" s="17"/>
      <c r="I56" s="17"/>
      <c r="J56" s="17"/>
      <c r="K56" s="17"/>
      <c r="L56" s="17"/>
      <c r="M56" s="17"/>
      <c r="N56" s="17"/>
    </row>
    <row r="57" spans="3:23" x14ac:dyDescent="0.25">
      <c r="D57" s="17"/>
      <c r="E57" s="17"/>
      <c r="F57" s="17"/>
      <c r="G57" s="17"/>
      <c r="H57" s="17"/>
      <c r="I57" s="17"/>
      <c r="J57" s="17"/>
      <c r="K57" s="17"/>
      <c r="L57" s="17"/>
      <c r="M57" s="17"/>
      <c r="N57" s="17"/>
    </row>
    <row r="58" spans="3:23" x14ac:dyDescent="0.25">
      <c r="D58" s="17"/>
      <c r="E58" s="17"/>
      <c r="F58" s="17"/>
      <c r="G58" s="17"/>
      <c r="H58" s="17"/>
      <c r="I58" s="17"/>
      <c r="J58" s="17"/>
      <c r="K58" s="17"/>
      <c r="L58" s="17"/>
      <c r="M58" s="17"/>
      <c r="N58" s="17"/>
    </row>
    <row r="59" spans="3:23" x14ac:dyDescent="0.25">
      <c r="D59" s="17"/>
      <c r="E59" s="17"/>
      <c r="F59" s="17"/>
      <c r="G59" s="17"/>
      <c r="H59" s="17"/>
      <c r="I59" s="17"/>
      <c r="J59" s="17"/>
      <c r="K59" s="17"/>
      <c r="L59" s="17"/>
      <c r="M59" s="17"/>
      <c r="N59" s="17"/>
    </row>
    <row r="60" spans="3:23" x14ac:dyDescent="0.25">
      <c r="D60" s="17"/>
      <c r="E60" s="17"/>
      <c r="F60" s="17"/>
      <c r="G60" s="17"/>
      <c r="H60" s="17"/>
      <c r="I60" s="17"/>
      <c r="J60" s="17"/>
      <c r="K60" s="17"/>
      <c r="L60" s="17"/>
      <c r="M60" s="17"/>
      <c r="N60" s="17"/>
    </row>
    <row r="61" spans="3:23" x14ac:dyDescent="0.25">
      <c r="D61" s="17"/>
      <c r="E61" s="17"/>
      <c r="F61" s="17"/>
      <c r="G61" s="17"/>
      <c r="H61" s="17"/>
      <c r="I61" s="17"/>
      <c r="J61" s="17"/>
      <c r="K61" s="17"/>
      <c r="L61" s="17"/>
      <c r="M61" s="17"/>
      <c r="N61" s="17"/>
    </row>
    <row r="62" spans="3:23" x14ac:dyDescent="0.25">
      <c r="D62" s="17"/>
      <c r="E62" s="17"/>
      <c r="F62" s="17"/>
      <c r="G62" s="17"/>
      <c r="H62" s="17"/>
      <c r="I62" s="17"/>
      <c r="J62" s="17"/>
      <c r="K62" s="17"/>
      <c r="L62" s="17"/>
      <c r="M62" s="17"/>
      <c r="N62" s="17"/>
    </row>
    <row r="63" spans="3:23" x14ac:dyDescent="0.25">
      <c r="D63" s="17"/>
      <c r="E63" s="17"/>
      <c r="F63" s="17"/>
      <c r="G63" s="17"/>
      <c r="H63" s="17"/>
      <c r="I63" s="17"/>
      <c r="J63" s="17"/>
      <c r="K63" s="17"/>
      <c r="L63" s="17"/>
      <c r="M63" s="17"/>
      <c r="N63" s="17"/>
    </row>
    <row r="64" spans="3:23" x14ac:dyDescent="0.25">
      <c r="D64" s="17"/>
      <c r="E64" s="17"/>
      <c r="F64" s="17"/>
      <c r="G64" s="17"/>
      <c r="H64" s="17"/>
      <c r="I64" s="17"/>
      <c r="J64" s="17"/>
      <c r="K64" s="17"/>
      <c r="L64" s="17"/>
      <c r="M64" s="17"/>
      <c r="N64" s="17"/>
    </row>
    <row r="65" spans="4:14" x14ac:dyDescent="0.25">
      <c r="D65" s="17"/>
      <c r="E65" s="17"/>
      <c r="F65" s="17"/>
      <c r="G65" s="17"/>
      <c r="H65" s="17"/>
      <c r="I65" s="17"/>
      <c r="J65" s="17"/>
      <c r="K65" s="17"/>
      <c r="L65" s="17"/>
      <c r="M65" s="17"/>
      <c r="N65" s="17"/>
    </row>
    <row r="66" spans="4:14" x14ac:dyDescent="0.25">
      <c r="D66" s="17"/>
      <c r="E66" s="17"/>
      <c r="F66" s="17"/>
      <c r="G66" s="17"/>
      <c r="H66" s="17"/>
      <c r="I66" s="17"/>
      <c r="J66" s="17"/>
      <c r="K66" s="17"/>
      <c r="L66" s="17"/>
      <c r="M66" s="17"/>
      <c r="N66" s="17"/>
    </row>
    <row r="67" spans="4:14" x14ac:dyDescent="0.25">
      <c r="D67" s="17"/>
      <c r="E67" s="17"/>
      <c r="F67" s="17"/>
      <c r="G67" s="17"/>
      <c r="H67" s="17"/>
      <c r="I67" s="17"/>
      <c r="J67" s="17"/>
      <c r="K67" s="17"/>
      <c r="L67" s="17"/>
      <c r="M67" s="17"/>
      <c r="N67" s="17"/>
    </row>
    <row r="68" spans="4:14" x14ac:dyDescent="0.25">
      <c r="D68" s="17"/>
      <c r="E68" s="17"/>
      <c r="F68" s="17"/>
      <c r="G68" s="17"/>
      <c r="H68" s="17"/>
      <c r="I68" s="17"/>
      <c r="J68" s="17"/>
      <c r="K68" s="17"/>
      <c r="L68" s="17"/>
      <c r="M68" s="17"/>
      <c r="N68" s="17"/>
    </row>
    <row r="69" spans="4:14" x14ac:dyDescent="0.25">
      <c r="D69" s="17"/>
      <c r="E69" s="17"/>
      <c r="F69" s="17"/>
      <c r="G69" s="17"/>
      <c r="H69" s="17"/>
      <c r="I69" s="17"/>
      <c r="J69" s="17"/>
      <c r="K69" s="17"/>
      <c r="L69" s="17"/>
      <c r="M69" s="17"/>
      <c r="N69" s="17"/>
    </row>
    <row r="70" spans="4:14" x14ac:dyDescent="0.25">
      <c r="D70" s="17"/>
      <c r="E70" s="17"/>
      <c r="F70" s="17"/>
      <c r="G70" s="17"/>
      <c r="H70" s="17"/>
      <c r="I70" s="17"/>
      <c r="J70" s="17"/>
      <c r="K70" s="17"/>
      <c r="L70" s="17"/>
      <c r="M70" s="17"/>
      <c r="N70" s="17"/>
    </row>
    <row r="71" spans="4:14" x14ac:dyDescent="0.25">
      <c r="D71" s="17"/>
      <c r="E71" s="17"/>
      <c r="F71" s="17"/>
      <c r="G71" s="17"/>
      <c r="H71" s="17"/>
      <c r="I71" s="17"/>
      <c r="J71" s="17"/>
      <c r="K71" s="17"/>
      <c r="L71" s="17"/>
      <c r="M71" s="17"/>
      <c r="N71" s="17"/>
    </row>
    <row r="72" spans="4:14" x14ac:dyDescent="0.25">
      <c r="D72" s="17"/>
      <c r="E72" s="17"/>
      <c r="F72" s="17"/>
      <c r="G72" s="17"/>
      <c r="H72" s="17"/>
      <c r="I72" s="17"/>
      <c r="J72" s="17"/>
      <c r="K72" s="17"/>
      <c r="L72" s="17"/>
      <c r="M72" s="17"/>
      <c r="N72" s="17"/>
    </row>
    <row r="73" spans="4:14" x14ac:dyDescent="0.25">
      <c r="D73" s="17"/>
      <c r="E73" s="17"/>
      <c r="F73" s="17"/>
      <c r="G73" s="17"/>
      <c r="H73" s="17"/>
      <c r="I73" s="17"/>
      <c r="J73" s="17"/>
      <c r="K73" s="17"/>
      <c r="L73" s="17"/>
      <c r="M73" s="17"/>
      <c r="N73" s="17"/>
    </row>
    <row r="74" spans="4:14" x14ac:dyDescent="0.25">
      <c r="D74" s="17"/>
      <c r="E74" s="17"/>
      <c r="F74" s="17"/>
      <c r="G74" s="17"/>
      <c r="H74" s="17"/>
      <c r="I74" s="17"/>
      <c r="J74" s="17"/>
      <c r="K74" s="17"/>
      <c r="L74" s="17"/>
      <c r="M74" s="17"/>
      <c r="N74" s="17"/>
    </row>
    <row r="75" spans="4:14" x14ac:dyDescent="0.25">
      <c r="D75" s="17"/>
      <c r="E75" s="17"/>
      <c r="F75" s="17"/>
      <c r="G75" s="17"/>
      <c r="H75" s="17"/>
      <c r="I75" s="17"/>
      <c r="J75" s="17"/>
      <c r="K75" s="17"/>
      <c r="L75" s="17"/>
      <c r="M75" s="17"/>
      <c r="N75" s="17"/>
    </row>
    <row r="76" spans="4:14" x14ac:dyDescent="0.25">
      <c r="D76" s="17"/>
      <c r="E76" s="17"/>
      <c r="F76" s="17"/>
      <c r="G76" s="17"/>
      <c r="H76" s="17"/>
      <c r="I76" s="17"/>
      <c r="J76" s="17"/>
      <c r="K76" s="17"/>
      <c r="L76" s="17"/>
      <c r="M76" s="17"/>
      <c r="N76" s="17"/>
    </row>
    <row r="77" spans="4:14" x14ac:dyDescent="0.25">
      <c r="D77" s="17"/>
      <c r="E77" s="17"/>
      <c r="F77" s="17"/>
      <c r="G77" s="17"/>
      <c r="H77" s="17"/>
      <c r="I77" s="17"/>
      <c r="J77" s="17"/>
      <c r="K77" s="17"/>
      <c r="L77" s="17"/>
      <c r="M77" s="17"/>
      <c r="N77" s="17"/>
    </row>
    <row r="78" spans="4:14" x14ac:dyDescent="0.25">
      <c r="D78" s="17"/>
      <c r="E78" s="17"/>
      <c r="F78" s="17"/>
      <c r="G78" s="17"/>
      <c r="H78" s="17"/>
      <c r="I78" s="17"/>
      <c r="J78" s="17"/>
      <c r="K78" s="17"/>
      <c r="L78" s="17"/>
      <c r="M78" s="17"/>
      <c r="N78" s="17"/>
    </row>
    <row r="79" spans="4:14" x14ac:dyDescent="0.25">
      <c r="D79" s="17"/>
      <c r="E79" s="17"/>
      <c r="F79" s="17"/>
      <c r="G79" s="17"/>
      <c r="H79" s="17"/>
      <c r="I79" s="17"/>
      <c r="J79" s="17"/>
      <c r="K79" s="17"/>
      <c r="L79" s="17"/>
      <c r="M79" s="17"/>
      <c r="N79" s="17"/>
    </row>
    <row r="80" spans="4:14" x14ac:dyDescent="0.25">
      <c r="D80" s="17"/>
      <c r="E80" s="17"/>
      <c r="F80" s="17"/>
      <c r="G80" s="17"/>
      <c r="H80" s="17"/>
      <c r="I80" s="17"/>
      <c r="J80" s="17"/>
      <c r="K80" s="17"/>
      <c r="L80" s="17"/>
      <c r="M80" s="17"/>
      <c r="N80" s="17"/>
    </row>
    <row r="81" spans="4:14" x14ac:dyDescent="0.25">
      <c r="D81" s="17"/>
      <c r="E81" s="17"/>
      <c r="F81" s="17"/>
      <c r="G81" s="17"/>
      <c r="H81" s="17"/>
      <c r="I81" s="17"/>
      <c r="J81" s="17"/>
      <c r="K81" s="17"/>
      <c r="L81" s="17"/>
      <c r="M81" s="17"/>
      <c r="N81" s="17"/>
    </row>
    <row r="82" spans="4:14" x14ac:dyDescent="0.25">
      <c r="D82" s="17"/>
      <c r="E82" s="17"/>
      <c r="F82" s="17"/>
      <c r="G82" s="17"/>
      <c r="H82" s="17"/>
      <c r="I82" s="17"/>
      <c r="J82" s="17"/>
      <c r="K82" s="17"/>
      <c r="L82" s="17"/>
      <c r="M82" s="17"/>
      <c r="N82" s="17"/>
    </row>
    <row r="83" spans="4:14" x14ac:dyDescent="0.25">
      <c r="D83" s="17"/>
      <c r="E83" s="17"/>
      <c r="F83" s="17"/>
      <c r="G83" s="17"/>
      <c r="H83" s="17"/>
      <c r="I83" s="17"/>
      <c r="J83" s="17"/>
      <c r="K83" s="17"/>
      <c r="L83" s="17"/>
      <c r="M83" s="17"/>
      <c r="N83" s="17"/>
    </row>
    <row r="84" spans="4:14" x14ac:dyDescent="0.25">
      <c r="D84" s="17"/>
      <c r="E84" s="17"/>
      <c r="F84" s="17"/>
      <c r="G84" s="17"/>
      <c r="H84" s="17"/>
      <c r="I84" s="17"/>
      <c r="J84" s="17"/>
      <c r="K84" s="17"/>
      <c r="L84" s="17"/>
      <c r="M84" s="17"/>
      <c r="N84" s="17"/>
    </row>
    <row r="85" spans="4:14" x14ac:dyDescent="0.25">
      <c r="D85" s="17"/>
      <c r="E85" s="17"/>
      <c r="F85" s="17"/>
      <c r="G85" s="17"/>
      <c r="H85" s="17"/>
      <c r="I85" s="17"/>
      <c r="J85" s="17"/>
      <c r="K85" s="17"/>
      <c r="L85" s="17"/>
      <c r="M85" s="17"/>
      <c r="N85" s="17"/>
    </row>
    <row r="86" spans="4:14" x14ac:dyDescent="0.25">
      <c r="D86" s="17"/>
      <c r="E86" s="17"/>
      <c r="F86" s="17"/>
      <c r="G86" s="17"/>
      <c r="H86" s="17"/>
      <c r="I86" s="17"/>
      <c r="J86" s="17"/>
      <c r="K86" s="17"/>
      <c r="L86" s="17"/>
      <c r="M86" s="17"/>
      <c r="N86" s="17"/>
    </row>
    <row r="87" spans="4:14" x14ac:dyDescent="0.25">
      <c r="D87" s="17"/>
      <c r="E87" s="17"/>
      <c r="F87" s="17"/>
      <c r="G87" s="17"/>
      <c r="H87" s="17"/>
      <c r="I87" s="17"/>
      <c r="J87" s="17"/>
      <c r="K87" s="17"/>
      <c r="L87" s="17"/>
      <c r="M87" s="17"/>
      <c r="N87" s="17"/>
    </row>
    <row r="88" spans="4:14" x14ac:dyDescent="0.25">
      <c r="D88" s="17"/>
      <c r="E88" s="17"/>
      <c r="F88" s="17"/>
      <c r="G88" s="17"/>
      <c r="H88" s="17"/>
      <c r="I88" s="17"/>
      <c r="J88" s="17"/>
      <c r="K88" s="17"/>
      <c r="L88" s="17"/>
      <c r="M88" s="17"/>
      <c r="N88" s="17"/>
    </row>
    <row r="89" spans="4:14" x14ac:dyDescent="0.25">
      <c r="D89" s="17"/>
      <c r="E89" s="17"/>
      <c r="F89" s="17"/>
      <c r="G89" s="17"/>
      <c r="H89" s="17"/>
      <c r="I89" s="17"/>
      <c r="J89" s="17"/>
      <c r="K89" s="17"/>
      <c r="L89" s="17"/>
      <c r="M89" s="17"/>
      <c r="N89" s="17"/>
    </row>
    <row r="90" spans="4:14" x14ac:dyDescent="0.25">
      <c r="D90" s="17"/>
      <c r="E90" s="17"/>
      <c r="F90" s="17"/>
      <c r="G90" s="17"/>
      <c r="H90" s="17"/>
      <c r="I90" s="17"/>
      <c r="J90" s="17"/>
      <c r="K90" s="17"/>
      <c r="L90" s="17"/>
      <c r="M90" s="17"/>
      <c r="N90" s="17"/>
    </row>
    <row r="91" spans="4:14" x14ac:dyDescent="0.25">
      <c r="D91" s="17"/>
      <c r="E91" s="17"/>
      <c r="F91" s="17"/>
      <c r="G91" s="17"/>
      <c r="H91" s="17"/>
      <c r="I91" s="17"/>
      <c r="J91" s="17"/>
      <c r="K91" s="17"/>
      <c r="L91" s="17"/>
      <c r="M91" s="17"/>
      <c r="N91" s="17"/>
    </row>
    <row r="92" spans="4:14" x14ac:dyDescent="0.25">
      <c r="D92" s="17"/>
      <c r="E92" s="17"/>
      <c r="F92" s="17"/>
      <c r="G92" s="17"/>
      <c r="H92" s="17"/>
      <c r="I92" s="17"/>
      <c r="J92" s="17"/>
      <c r="K92" s="17"/>
      <c r="L92" s="17"/>
      <c r="M92" s="17"/>
      <c r="N92" s="17"/>
    </row>
    <row r="93" spans="4:14" x14ac:dyDescent="0.25">
      <c r="D93" s="17"/>
      <c r="E93" s="17"/>
      <c r="F93" s="17"/>
      <c r="G93" s="17"/>
      <c r="H93" s="17"/>
      <c r="I93" s="17"/>
      <c r="J93" s="17"/>
      <c r="K93" s="17"/>
      <c r="L93" s="17"/>
      <c r="M93" s="17"/>
      <c r="N93" s="17"/>
    </row>
    <row r="94" spans="4:14" x14ac:dyDescent="0.25">
      <c r="D94" s="17"/>
      <c r="E94" s="17"/>
      <c r="F94" s="17"/>
      <c r="G94" s="17"/>
      <c r="H94" s="17"/>
      <c r="I94" s="17"/>
      <c r="J94" s="17"/>
      <c r="K94" s="17"/>
      <c r="L94" s="17"/>
      <c r="M94" s="17"/>
      <c r="N94" s="17"/>
    </row>
    <row r="95" spans="4:14" x14ac:dyDescent="0.25">
      <c r="D95" s="17"/>
      <c r="E95" s="17"/>
      <c r="F95" s="17"/>
      <c r="G95" s="17"/>
      <c r="H95" s="17"/>
      <c r="I95" s="17"/>
      <c r="J95" s="17"/>
      <c r="K95" s="17"/>
      <c r="L95" s="17"/>
      <c r="M95" s="17"/>
      <c r="N95" s="17"/>
    </row>
    <row r="96" spans="4:14" x14ac:dyDescent="0.25">
      <c r="D96" s="17"/>
      <c r="E96" s="17"/>
      <c r="F96" s="17"/>
      <c r="G96" s="17"/>
      <c r="H96" s="17"/>
      <c r="I96" s="17"/>
      <c r="J96" s="17"/>
      <c r="K96" s="17"/>
      <c r="L96" s="17"/>
      <c r="M96" s="17"/>
      <c r="N96" s="17"/>
    </row>
    <row r="97" spans="4:14" x14ac:dyDescent="0.25">
      <c r="D97" s="17"/>
      <c r="E97" s="17"/>
      <c r="F97" s="17"/>
      <c r="G97" s="17"/>
      <c r="H97" s="17"/>
      <c r="I97" s="17"/>
      <c r="J97" s="17"/>
      <c r="K97" s="17"/>
      <c r="L97" s="17"/>
      <c r="M97" s="17"/>
      <c r="N97" s="17"/>
    </row>
    <row r="98" spans="4:14" x14ac:dyDescent="0.25">
      <c r="D98" s="17"/>
      <c r="E98" s="17"/>
      <c r="F98" s="17"/>
      <c r="G98" s="17"/>
      <c r="H98" s="17"/>
      <c r="I98" s="17"/>
      <c r="J98" s="17"/>
      <c r="K98" s="17"/>
      <c r="L98" s="17"/>
      <c r="M98" s="17"/>
      <c r="N98" s="17"/>
    </row>
    <row r="99" spans="4:14" x14ac:dyDescent="0.25">
      <c r="D99" s="17"/>
      <c r="E99" s="17"/>
      <c r="F99" s="17"/>
      <c r="G99" s="17"/>
      <c r="H99" s="17"/>
      <c r="I99" s="17"/>
      <c r="J99" s="17"/>
      <c r="K99" s="17"/>
      <c r="L99" s="17"/>
      <c r="M99" s="17"/>
      <c r="N99" s="17"/>
    </row>
    <row r="100" spans="4:14" x14ac:dyDescent="0.25">
      <c r="D100" s="17"/>
      <c r="E100" s="17"/>
      <c r="F100" s="17"/>
      <c r="G100" s="17"/>
      <c r="H100" s="17"/>
      <c r="I100" s="17"/>
      <c r="J100" s="17"/>
      <c r="K100" s="17"/>
      <c r="L100" s="17"/>
      <c r="M100" s="17"/>
      <c r="N100" s="17"/>
    </row>
    <row r="101" spans="4:14" x14ac:dyDescent="0.25">
      <c r="D101" s="17"/>
      <c r="E101" s="17"/>
      <c r="F101" s="17"/>
      <c r="G101" s="17"/>
      <c r="H101" s="17"/>
      <c r="I101" s="17"/>
      <c r="J101" s="17"/>
      <c r="K101" s="17"/>
      <c r="L101" s="17"/>
      <c r="M101" s="17"/>
      <c r="N101" s="17"/>
    </row>
    <row r="102" spans="4:14" x14ac:dyDescent="0.25">
      <c r="D102" s="17"/>
      <c r="E102" s="17"/>
      <c r="F102" s="17"/>
      <c r="G102" s="17"/>
      <c r="H102" s="17"/>
      <c r="I102" s="17"/>
      <c r="J102" s="17"/>
      <c r="K102" s="17"/>
      <c r="L102" s="17"/>
      <c r="M102" s="17"/>
      <c r="N102" s="17"/>
    </row>
    <row r="103" spans="4:14" x14ac:dyDescent="0.25">
      <c r="D103" s="17"/>
      <c r="E103" s="17"/>
      <c r="F103" s="17"/>
      <c r="G103" s="17"/>
      <c r="H103" s="17"/>
      <c r="I103" s="17"/>
      <c r="J103" s="17"/>
      <c r="K103" s="17"/>
      <c r="L103" s="17"/>
      <c r="M103" s="17"/>
      <c r="N103" s="17"/>
    </row>
    <row r="104" spans="4:14" x14ac:dyDescent="0.25">
      <c r="D104" s="17"/>
      <c r="E104" s="17"/>
      <c r="F104" s="17"/>
      <c r="G104" s="17"/>
      <c r="H104" s="17"/>
      <c r="I104" s="17"/>
      <c r="J104" s="17"/>
      <c r="K104" s="17"/>
      <c r="L104" s="17"/>
      <c r="M104" s="17"/>
      <c r="N104" s="17"/>
    </row>
    <row r="105" spans="4:14" x14ac:dyDescent="0.25">
      <c r="D105" s="17"/>
      <c r="E105" s="17"/>
      <c r="F105" s="17"/>
      <c r="G105" s="17"/>
      <c r="H105" s="17"/>
      <c r="I105" s="17"/>
      <c r="J105" s="17"/>
      <c r="K105" s="17"/>
      <c r="L105" s="17"/>
      <c r="M105" s="17"/>
      <c r="N105" s="17"/>
    </row>
    <row r="106" spans="4:14" x14ac:dyDescent="0.25">
      <c r="D106" s="17"/>
      <c r="E106" s="17"/>
      <c r="F106" s="17"/>
      <c r="G106" s="17"/>
      <c r="H106" s="17"/>
      <c r="I106" s="17"/>
      <c r="J106" s="17"/>
      <c r="K106" s="17"/>
      <c r="L106" s="17"/>
      <c r="M106" s="17"/>
      <c r="N106" s="17"/>
    </row>
    <row r="107" spans="4:14" x14ac:dyDescent="0.25">
      <c r="D107" s="17"/>
      <c r="E107" s="17"/>
      <c r="F107" s="17"/>
      <c r="G107" s="17"/>
      <c r="H107" s="17"/>
      <c r="I107" s="17"/>
      <c r="J107" s="17"/>
      <c r="K107" s="17"/>
      <c r="L107" s="17"/>
      <c r="M107" s="17"/>
      <c r="N107" s="17"/>
    </row>
    <row r="108" spans="4:14" x14ac:dyDescent="0.25">
      <c r="D108" s="17"/>
      <c r="E108" s="17"/>
      <c r="F108" s="17"/>
      <c r="G108" s="17"/>
      <c r="H108" s="17"/>
      <c r="I108" s="17"/>
      <c r="J108" s="17"/>
      <c r="K108" s="17"/>
      <c r="L108" s="17"/>
      <c r="M108" s="17"/>
      <c r="N108" s="17"/>
    </row>
    <row r="109" spans="4:14" x14ac:dyDescent="0.25">
      <c r="D109" s="17"/>
      <c r="E109" s="17"/>
      <c r="F109" s="17"/>
      <c r="G109" s="17"/>
      <c r="H109" s="17"/>
      <c r="I109" s="17"/>
      <c r="J109" s="17"/>
      <c r="K109" s="17"/>
      <c r="L109" s="17"/>
      <c r="M109" s="17"/>
      <c r="N109" s="17"/>
    </row>
    <row r="110" spans="4:14" x14ac:dyDescent="0.25">
      <c r="D110" s="17"/>
      <c r="E110" s="17"/>
      <c r="F110" s="17"/>
      <c r="G110" s="17"/>
      <c r="H110" s="17"/>
      <c r="I110" s="17"/>
      <c r="J110" s="17"/>
      <c r="K110" s="17"/>
      <c r="L110" s="17"/>
      <c r="M110" s="17"/>
      <c r="N110" s="17"/>
    </row>
    <row r="111" spans="4:14" x14ac:dyDescent="0.25">
      <c r="D111" s="17"/>
      <c r="E111" s="17"/>
      <c r="F111" s="17"/>
      <c r="G111" s="17"/>
      <c r="H111" s="17"/>
      <c r="I111" s="17"/>
      <c r="J111" s="17"/>
      <c r="K111" s="17"/>
      <c r="L111" s="17"/>
      <c r="M111" s="17"/>
      <c r="N111" s="17"/>
    </row>
    <row r="112" spans="4:14" x14ac:dyDescent="0.25">
      <c r="D112" s="17"/>
      <c r="E112" s="17"/>
      <c r="F112" s="17"/>
      <c r="G112" s="17"/>
      <c r="H112" s="17"/>
      <c r="I112" s="17"/>
      <c r="J112" s="17"/>
      <c r="K112" s="17"/>
      <c r="L112" s="17"/>
      <c r="M112" s="17"/>
      <c r="N112" s="17"/>
    </row>
    <row r="113" spans="4:14" x14ac:dyDescent="0.25">
      <c r="D113" s="17"/>
      <c r="E113" s="17"/>
      <c r="F113" s="17"/>
      <c r="G113" s="17"/>
      <c r="H113" s="17"/>
      <c r="I113" s="17"/>
      <c r="J113" s="17"/>
      <c r="K113" s="17"/>
      <c r="L113" s="17"/>
      <c r="M113" s="17"/>
      <c r="N113" s="17"/>
    </row>
    <row r="114" spans="4:14" x14ac:dyDescent="0.25">
      <c r="D114" s="17"/>
      <c r="E114" s="17"/>
      <c r="F114" s="17"/>
      <c r="G114" s="17"/>
      <c r="H114" s="17"/>
      <c r="I114" s="17"/>
      <c r="J114" s="17"/>
      <c r="K114" s="17"/>
      <c r="L114" s="17"/>
      <c r="M114" s="17"/>
      <c r="N114" s="17"/>
    </row>
    <row r="115" spans="4:14" x14ac:dyDescent="0.25">
      <c r="D115" s="17"/>
      <c r="E115" s="17"/>
      <c r="F115" s="17"/>
      <c r="G115" s="17"/>
      <c r="H115" s="17"/>
      <c r="I115" s="17"/>
      <c r="J115" s="17"/>
      <c r="K115" s="17"/>
      <c r="L115" s="17"/>
      <c r="M115" s="17"/>
      <c r="N115" s="17"/>
    </row>
    <row r="116" spans="4:14" x14ac:dyDescent="0.25">
      <c r="D116" s="17"/>
      <c r="E116" s="17"/>
      <c r="F116" s="17"/>
      <c r="G116" s="17"/>
      <c r="H116" s="17"/>
      <c r="I116" s="17"/>
      <c r="J116" s="17"/>
      <c r="K116" s="17"/>
      <c r="L116" s="17"/>
      <c r="M116" s="17"/>
      <c r="N116" s="17"/>
    </row>
    <row r="117" spans="4:14" x14ac:dyDescent="0.25">
      <c r="D117" s="17"/>
      <c r="E117" s="17"/>
      <c r="F117" s="17"/>
      <c r="G117" s="17"/>
      <c r="H117" s="17"/>
      <c r="I117" s="17"/>
      <c r="J117" s="17"/>
      <c r="K117" s="17"/>
      <c r="L117" s="17"/>
      <c r="M117" s="17"/>
      <c r="N117" s="17"/>
    </row>
    <row r="118" spans="4:14" x14ac:dyDescent="0.25">
      <c r="D118" s="17"/>
      <c r="E118" s="17"/>
      <c r="F118" s="17"/>
      <c r="G118" s="17"/>
      <c r="H118" s="17"/>
      <c r="I118" s="17"/>
      <c r="J118" s="17"/>
      <c r="K118" s="17"/>
      <c r="L118" s="17"/>
      <c r="M118" s="17"/>
      <c r="N118" s="17"/>
    </row>
    <row r="119" spans="4:14" x14ac:dyDescent="0.25">
      <c r="D119" s="17"/>
      <c r="E119" s="17"/>
      <c r="F119" s="17"/>
      <c r="G119" s="17"/>
      <c r="H119" s="17"/>
      <c r="I119" s="17"/>
      <c r="J119" s="17"/>
      <c r="K119" s="17"/>
      <c r="L119" s="17"/>
      <c r="M119" s="17"/>
      <c r="N119" s="17"/>
    </row>
    <row r="120" spans="4:14" x14ac:dyDescent="0.25">
      <c r="D120" s="17"/>
      <c r="E120" s="17"/>
      <c r="F120" s="17"/>
      <c r="G120" s="17"/>
      <c r="H120" s="17"/>
      <c r="I120" s="17"/>
      <c r="J120" s="17"/>
      <c r="K120" s="17"/>
      <c r="L120" s="17"/>
      <c r="M120" s="17"/>
      <c r="N120" s="17"/>
    </row>
    <row r="121" spans="4:14" x14ac:dyDescent="0.25">
      <c r="D121" s="17"/>
      <c r="E121" s="17"/>
      <c r="F121" s="17"/>
      <c r="G121" s="17"/>
      <c r="H121" s="17"/>
      <c r="I121" s="17"/>
      <c r="J121" s="17"/>
      <c r="K121" s="17"/>
      <c r="L121" s="17"/>
      <c r="M121" s="17"/>
      <c r="N121" s="17"/>
    </row>
    <row r="122" spans="4:14" x14ac:dyDescent="0.25">
      <c r="D122" s="17"/>
      <c r="E122" s="17"/>
      <c r="F122" s="17"/>
      <c r="G122" s="17"/>
      <c r="H122" s="17"/>
      <c r="I122" s="17"/>
      <c r="J122" s="17"/>
      <c r="K122" s="17"/>
      <c r="L122" s="17"/>
      <c r="M122" s="17"/>
      <c r="N122" s="17"/>
    </row>
    <row r="123" spans="4:14" x14ac:dyDescent="0.25">
      <c r="D123" s="17"/>
      <c r="E123" s="17"/>
      <c r="F123" s="17"/>
      <c r="G123" s="17"/>
      <c r="H123" s="17"/>
      <c r="I123" s="17"/>
      <c r="J123" s="17"/>
      <c r="K123" s="17"/>
      <c r="L123" s="17"/>
      <c r="M123" s="17"/>
      <c r="N123" s="17"/>
    </row>
    <row r="124" spans="4:14" x14ac:dyDescent="0.25">
      <c r="D124" s="17"/>
      <c r="E124" s="17"/>
      <c r="F124" s="17"/>
      <c r="G124" s="17"/>
      <c r="H124" s="17"/>
      <c r="I124" s="17"/>
      <c r="J124" s="17"/>
      <c r="K124" s="17"/>
      <c r="L124" s="17"/>
      <c r="M124" s="17"/>
      <c r="N124" s="17"/>
    </row>
    <row r="125" spans="4:14" x14ac:dyDescent="0.25">
      <c r="D125" s="17"/>
      <c r="E125" s="17"/>
      <c r="F125" s="17"/>
      <c r="G125" s="17"/>
      <c r="H125" s="17"/>
      <c r="I125" s="17"/>
      <c r="J125" s="17"/>
      <c r="K125" s="17"/>
      <c r="L125" s="17"/>
      <c r="M125" s="17"/>
      <c r="N125" s="17"/>
    </row>
    <row r="126" spans="4:14" x14ac:dyDescent="0.25">
      <c r="D126" s="17"/>
      <c r="E126" s="17"/>
      <c r="F126" s="17"/>
      <c r="G126" s="17"/>
      <c r="H126" s="17"/>
      <c r="I126" s="17"/>
      <c r="J126" s="17"/>
      <c r="K126" s="17"/>
      <c r="L126" s="17"/>
      <c r="M126" s="17"/>
      <c r="N126" s="17"/>
    </row>
    <row r="127" spans="4:14" x14ac:dyDescent="0.25">
      <c r="D127" s="17"/>
      <c r="E127" s="17"/>
      <c r="F127" s="17"/>
      <c r="G127" s="17"/>
      <c r="H127" s="17"/>
      <c r="I127" s="17"/>
      <c r="J127" s="17"/>
      <c r="K127" s="17"/>
      <c r="L127" s="17"/>
      <c r="M127" s="17"/>
      <c r="N127" s="17"/>
    </row>
    <row r="128" spans="4:14" x14ac:dyDescent="0.25">
      <c r="D128" s="17"/>
      <c r="E128" s="17"/>
      <c r="F128" s="17"/>
      <c r="G128" s="17"/>
      <c r="H128" s="17"/>
      <c r="I128" s="17"/>
      <c r="J128" s="17"/>
      <c r="K128" s="17"/>
      <c r="L128" s="17"/>
      <c r="M128" s="17"/>
      <c r="N128" s="17"/>
    </row>
    <row r="129" spans="4:14" x14ac:dyDescent="0.25">
      <c r="D129" s="17"/>
      <c r="E129" s="17"/>
      <c r="F129" s="17"/>
      <c r="G129" s="17"/>
      <c r="H129" s="17"/>
      <c r="I129" s="17"/>
      <c r="J129" s="17"/>
      <c r="K129" s="17"/>
      <c r="L129" s="17"/>
      <c r="M129" s="17"/>
      <c r="N129" s="17"/>
    </row>
    <row r="130" spans="4:14" x14ac:dyDescent="0.25">
      <c r="D130" s="17"/>
      <c r="E130" s="17"/>
      <c r="F130" s="17"/>
      <c r="G130" s="17"/>
      <c r="H130" s="17"/>
      <c r="I130" s="17"/>
      <c r="J130" s="17"/>
      <c r="K130" s="17"/>
      <c r="L130" s="17"/>
      <c r="M130" s="17"/>
      <c r="N130" s="17"/>
    </row>
    <row r="131" spans="4:14" x14ac:dyDescent="0.25">
      <c r="D131" s="17"/>
      <c r="E131" s="17"/>
      <c r="F131" s="17"/>
      <c r="G131" s="17"/>
      <c r="H131" s="17"/>
      <c r="I131" s="17"/>
      <c r="J131" s="17"/>
      <c r="K131" s="17"/>
      <c r="L131" s="17"/>
      <c r="M131" s="17"/>
      <c r="N131" s="17"/>
    </row>
    <row r="132" spans="4:14" x14ac:dyDescent="0.25">
      <c r="D132" s="17"/>
      <c r="E132" s="17"/>
      <c r="F132" s="17"/>
      <c r="G132" s="17"/>
      <c r="H132" s="17"/>
      <c r="I132" s="17"/>
      <c r="J132" s="17"/>
      <c r="K132" s="17"/>
      <c r="L132" s="17"/>
      <c r="M132" s="17"/>
      <c r="N132" s="17"/>
    </row>
    <row r="133" spans="4:14" x14ac:dyDescent="0.25">
      <c r="D133" s="17"/>
      <c r="E133" s="17"/>
      <c r="F133" s="17"/>
      <c r="G133" s="17"/>
      <c r="H133" s="17"/>
      <c r="I133" s="17"/>
      <c r="J133" s="17"/>
      <c r="K133" s="17"/>
      <c r="L133" s="17"/>
      <c r="M133" s="17"/>
      <c r="N133" s="17"/>
    </row>
    <row r="134" spans="4:14" x14ac:dyDescent="0.25">
      <c r="D134" s="17"/>
      <c r="E134" s="17"/>
      <c r="F134" s="17"/>
      <c r="G134" s="17"/>
      <c r="H134" s="17"/>
      <c r="I134" s="17"/>
      <c r="J134" s="17"/>
      <c r="K134" s="17"/>
      <c r="L134" s="17"/>
      <c r="M134" s="17"/>
      <c r="N134" s="17"/>
    </row>
    <row r="135" spans="4:14" x14ac:dyDescent="0.25">
      <c r="D135" s="17"/>
      <c r="E135" s="17"/>
      <c r="F135" s="17"/>
      <c r="G135" s="17"/>
      <c r="H135" s="17"/>
      <c r="I135" s="17"/>
      <c r="J135" s="17"/>
      <c r="K135" s="17"/>
      <c r="L135" s="17"/>
      <c r="M135" s="17"/>
      <c r="N135" s="17"/>
    </row>
    <row r="136" spans="4:14" x14ac:dyDescent="0.25">
      <c r="D136" s="17"/>
      <c r="E136" s="17"/>
      <c r="F136" s="17"/>
      <c r="G136" s="17"/>
      <c r="H136" s="17"/>
      <c r="I136" s="17"/>
      <c r="J136" s="17"/>
      <c r="K136" s="17"/>
      <c r="L136" s="17"/>
      <c r="M136" s="17"/>
      <c r="N136" s="17"/>
    </row>
    <row r="137" spans="4:14" x14ac:dyDescent="0.25">
      <c r="D137" s="17"/>
      <c r="E137" s="17"/>
      <c r="F137" s="17"/>
      <c r="G137" s="17"/>
      <c r="H137" s="17"/>
      <c r="I137" s="17"/>
      <c r="J137" s="17"/>
      <c r="K137" s="17"/>
      <c r="L137" s="17"/>
      <c r="M137" s="17"/>
      <c r="N137" s="17"/>
    </row>
    <row r="138" spans="4:14" x14ac:dyDescent="0.25">
      <c r="D138" s="17"/>
      <c r="E138" s="17"/>
      <c r="F138" s="17"/>
      <c r="G138" s="17"/>
      <c r="H138" s="17"/>
      <c r="I138" s="17"/>
      <c r="J138" s="17"/>
      <c r="K138" s="17"/>
      <c r="L138" s="17"/>
      <c r="M138" s="17"/>
      <c r="N138" s="17"/>
    </row>
    <row r="139" spans="4:14" x14ac:dyDescent="0.25">
      <c r="D139" s="17"/>
      <c r="E139" s="17"/>
      <c r="F139" s="17"/>
      <c r="G139" s="17"/>
      <c r="H139" s="17"/>
      <c r="I139" s="17"/>
      <c r="J139" s="17"/>
      <c r="K139" s="17"/>
      <c r="L139" s="17"/>
      <c r="M139" s="17"/>
      <c r="N139" s="17"/>
    </row>
    <row r="140" spans="4:14" x14ac:dyDescent="0.25">
      <c r="D140" s="17"/>
      <c r="E140" s="17"/>
      <c r="F140" s="17"/>
      <c r="G140" s="17"/>
      <c r="H140" s="17"/>
      <c r="I140" s="17"/>
      <c r="J140" s="17"/>
      <c r="K140" s="17"/>
      <c r="L140" s="17"/>
      <c r="M140" s="17"/>
      <c r="N140" s="17"/>
    </row>
    <row r="141" spans="4:14" x14ac:dyDescent="0.25">
      <c r="D141" s="17"/>
      <c r="E141" s="17"/>
      <c r="F141" s="17"/>
      <c r="G141" s="17"/>
      <c r="H141" s="17"/>
      <c r="I141" s="17"/>
      <c r="J141" s="17"/>
      <c r="K141" s="17"/>
      <c r="L141" s="17"/>
      <c r="M141" s="17"/>
      <c r="N141" s="17"/>
    </row>
    <row r="142" spans="4:14" x14ac:dyDescent="0.25">
      <c r="D142" s="17"/>
      <c r="E142" s="17"/>
      <c r="F142" s="17"/>
      <c r="G142" s="17"/>
      <c r="H142" s="17"/>
      <c r="I142" s="17"/>
      <c r="J142" s="17"/>
      <c r="K142" s="17"/>
      <c r="L142" s="17"/>
      <c r="M142" s="17"/>
      <c r="N142" s="17"/>
    </row>
    <row r="143" spans="4:14" x14ac:dyDescent="0.25">
      <c r="D143" s="17"/>
      <c r="E143" s="17"/>
      <c r="F143" s="17"/>
      <c r="G143" s="17"/>
      <c r="H143" s="17"/>
      <c r="I143" s="17"/>
      <c r="J143" s="17"/>
      <c r="K143" s="17"/>
      <c r="L143" s="17"/>
      <c r="M143" s="17"/>
      <c r="N143" s="17"/>
    </row>
    <row r="144" spans="4:14" x14ac:dyDescent="0.25">
      <c r="D144" s="17"/>
      <c r="E144" s="17"/>
      <c r="F144" s="17"/>
      <c r="G144" s="17"/>
      <c r="H144" s="17"/>
      <c r="I144" s="17"/>
      <c r="J144" s="17"/>
      <c r="K144" s="17"/>
      <c r="L144" s="17"/>
      <c r="M144" s="17"/>
      <c r="N144" s="17"/>
    </row>
    <row r="145" spans="4:14" x14ac:dyDescent="0.25">
      <c r="D145" s="17"/>
      <c r="E145" s="17"/>
      <c r="F145" s="17"/>
      <c r="G145" s="17"/>
      <c r="H145" s="17"/>
      <c r="I145" s="17"/>
      <c r="J145" s="17"/>
      <c r="K145" s="17"/>
      <c r="L145" s="17"/>
      <c r="M145" s="17"/>
      <c r="N145" s="17"/>
    </row>
    <row r="146" spans="4:14" x14ac:dyDescent="0.25">
      <c r="D146" s="17"/>
      <c r="E146" s="17"/>
      <c r="F146" s="17"/>
      <c r="G146" s="17"/>
      <c r="H146" s="17"/>
      <c r="I146" s="17"/>
      <c r="J146" s="17"/>
      <c r="K146" s="17"/>
      <c r="L146" s="17"/>
      <c r="M146" s="17"/>
      <c r="N146" s="17"/>
    </row>
    <row r="147" spans="4:14" x14ac:dyDescent="0.25">
      <c r="D147" s="17"/>
      <c r="E147" s="17"/>
      <c r="F147" s="17"/>
      <c r="G147" s="17"/>
      <c r="H147" s="17"/>
      <c r="I147" s="17"/>
      <c r="J147" s="17"/>
      <c r="K147" s="17"/>
      <c r="L147" s="17"/>
      <c r="M147" s="17"/>
      <c r="N147" s="17"/>
    </row>
    <row r="148" spans="4:14" x14ac:dyDescent="0.25">
      <c r="D148" s="17"/>
      <c r="E148" s="17"/>
      <c r="F148" s="17"/>
      <c r="G148" s="17"/>
      <c r="H148" s="17"/>
      <c r="I148" s="17"/>
      <c r="J148" s="17"/>
      <c r="K148" s="17"/>
      <c r="L148" s="17"/>
      <c r="M148" s="17"/>
      <c r="N148" s="17"/>
    </row>
    <row r="149" spans="4:14" x14ac:dyDescent="0.25">
      <c r="D149" s="17"/>
      <c r="E149" s="17"/>
      <c r="F149" s="17"/>
      <c r="G149" s="17"/>
      <c r="H149" s="17"/>
      <c r="I149" s="17"/>
      <c r="J149" s="17"/>
      <c r="K149" s="17"/>
      <c r="L149" s="17"/>
      <c r="M149" s="17"/>
      <c r="N149" s="17"/>
    </row>
    <row r="150" spans="4:14" x14ac:dyDescent="0.25">
      <c r="D150" s="17"/>
      <c r="E150" s="17"/>
      <c r="F150" s="17"/>
      <c r="G150" s="17"/>
      <c r="H150" s="17"/>
      <c r="I150" s="17"/>
      <c r="J150" s="17"/>
      <c r="K150" s="17"/>
      <c r="L150" s="17"/>
      <c r="M150" s="17"/>
      <c r="N150" s="17"/>
    </row>
    <row r="151" spans="4:14" x14ac:dyDescent="0.25">
      <c r="D151" s="17"/>
      <c r="E151" s="17"/>
      <c r="F151" s="17"/>
      <c r="G151" s="17"/>
      <c r="H151" s="17"/>
      <c r="I151" s="17"/>
      <c r="J151" s="17"/>
      <c r="K151" s="17"/>
      <c r="L151" s="17"/>
      <c r="M151" s="17"/>
      <c r="N151" s="17"/>
    </row>
    <row r="152" spans="4:14" x14ac:dyDescent="0.25">
      <c r="D152" s="17"/>
      <c r="E152" s="17"/>
      <c r="F152" s="17"/>
      <c r="G152" s="17"/>
      <c r="H152" s="17"/>
      <c r="I152" s="17"/>
      <c r="J152" s="17"/>
      <c r="K152" s="17"/>
      <c r="L152" s="17"/>
      <c r="M152" s="17"/>
      <c r="N152" s="17"/>
    </row>
    <row r="153" spans="4:14" x14ac:dyDescent="0.25">
      <c r="D153" s="17"/>
      <c r="E153" s="17"/>
      <c r="F153" s="17"/>
      <c r="G153" s="17"/>
      <c r="H153" s="17"/>
      <c r="I153" s="17"/>
      <c r="J153" s="17"/>
      <c r="K153" s="17"/>
      <c r="L153" s="17"/>
      <c r="M153" s="17"/>
      <c r="N153" s="17"/>
    </row>
    <row r="154" spans="4:14" x14ac:dyDescent="0.25">
      <c r="D154" s="17"/>
      <c r="E154" s="17"/>
      <c r="F154" s="17"/>
      <c r="G154" s="17"/>
      <c r="H154" s="17"/>
      <c r="I154" s="17"/>
      <c r="J154" s="17"/>
      <c r="K154" s="17"/>
      <c r="L154" s="17"/>
      <c r="M154" s="17"/>
      <c r="N154" s="17"/>
    </row>
    <row r="155" spans="4:14" x14ac:dyDescent="0.25">
      <c r="D155" s="17"/>
      <c r="E155" s="17"/>
      <c r="F155" s="17"/>
      <c r="G155" s="17"/>
      <c r="H155" s="17"/>
      <c r="I155" s="17"/>
      <c r="J155" s="17"/>
      <c r="K155" s="17"/>
      <c r="L155" s="17"/>
      <c r="M155" s="17"/>
      <c r="N155" s="17"/>
    </row>
    <row r="156" spans="4:14" x14ac:dyDescent="0.25">
      <c r="D156" s="17"/>
      <c r="E156" s="17"/>
      <c r="F156" s="17"/>
      <c r="G156" s="17"/>
      <c r="H156" s="17"/>
      <c r="I156" s="17"/>
      <c r="J156" s="17"/>
      <c r="K156" s="17"/>
      <c r="L156" s="17"/>
      <c r="M156" s="17"/>
      <c r="N156" s="17"/>
    </row>
    <row r="157" spans="4:14" x14ac:dyDescent="0.25">
      <c r="D157" s="17"/>
      <c r="E157" s="17"/>
      <c r="F157" s="17"/>
      <c r="G157" s="17"/>
      <c r="H157" s="17"/>
      <c r="I157" s="17"/>
      <c r="J157" s="17"/>
      <c r="K157" s="17"/>
      <c r="L157" s="17"/>
      <c r="M157" s="17"/>
      <c r="N157" s="17"/>
    </row>
    <row r="158" spans="4:14" x14ac:dyDescent="0.25">
      <c r="D158" s="17"/>
      <c r="E158" s="17"/>
      <c r="F158" s="17"/>
      <c r="G158" s="17"/>
      <c r="H158" s="17"/>
      <c r="I158" s="17"/>
      <c r="J158" s="17"/>
      <c r="K158" s="17"/>
      <c r="L158" s="17"/>
      <c r="M158" s="17"/>
      <c r="N158" s="17"/>
    </row>
    <row r="159" spans="4:14" x14ac:dyDescent="0.25">
      <c r="D159" s="17"/>
      <c r="E159" s="17"/>
      <c r="F159" s="17"/>
      <c r="G159" s="17"/>
      <c r="H159" s="17"/>
      <c r="I159" s="17"/>
      <c r="J159" s="17"/>
      <c r="K159" s="17"/>
      <c r="L159" s="17"/>
      <c r="M159" s="17"/>
      <c r="N159" s="17"/>
    </row>
    <row r="160" spans="4:14" x14ac:dyDescent="0.25">
      <c r="D160" s="17"/>
      <c r="E160" s="17"/>
      <c r="F160" s="17"/>
      <c r="G160" s="17"/>
      <c r="H160" s="17"/>
      <c r="I160" s="17"/>
      <c r="J160" s="17"/>
      <c r="K160" s="17"/>
      <c r="L160" s="17"/>
      <c r="M160" s="17"/>
      <c r="N160" s="17"/>
    </row>
    <row r="161" spans="4:14" x14ac:dyDescent="0.25">
      <c r="D161" s="17"/>
      <c r="E161" s="17"/>
      <c r="F161" s="17"/>
      <c r="G161" s="17"/>
      <c r="H161" s="17"/>
      <c r="I161" s="17"/>
      <c r="J161" s="17"/>
      <c r="K161" s="17"/>
      <c r="L161" s="17"/>
      <c r="M161" s="17"/>
      <c r="N161" s="17"/>
    </row>
    <row r="162" spans="4:14" x14ac:dyDescent="0.25">
      <c r="D162" s="17"/>
      <c r="E162" s="17"/>
      <c r="F162" s="17"/>
      <c r="G162" s="17"/>
      <c r="H162" s="17"/>
      <c r="I162" s="17"/>
      <c r="J162" s="17"/>
      <c r="K162" s="17"/>
      <c r="L162" s="17"/>
      <c r="M162" s="17"/>
      <c r="N162" s="17"/>
    </row>
    <row r="163" spans="4:14" x14ac:dyDescent="0.25">
      <c r="D163" s="17"/>
      <c r="E163" s="17"/>
      <c r="F163" s="17"/>
      <c r="G163" s="17"/>
      <c r="H163" s="17"/>
      <c r="I163" s="17"/>
      <c r="J163" s="17"/>
      <c r="K163" s="17"/>
      <c r="L163" s="17"/>
      <c r="M163" s="17"/>
      <c r="N163" s="17"/>
    </row>
    <row r="164" spans="4:14" x14ac:dyDescent="0.25">
      <c r="D164" s="17"/>
      <c r="E164" s="17"/>
      <c r="F164" s="17"/>
      <c r="G164" s="17"/>
      <c r="H164" s="17"/>
      <c r="I164" s="17"/>
      <c r="J164" s="17"/>
      <c r="K164" s="17"/>
      <c r="L164" s="17"/>
      <c r="M164" s="17"/>
      <c r="N164" s="17"/>
    </row>
    <row r="165" spans="4:14" x14ac:dyDescent="0.25">
      <c r="D165" s="17"/>
      <c r="E165" s="17"/>
      <c r="F165" s="17"/>
      <c r="G165" s="17"/>
      <c r="H165" s="17"/>
      <c r="I165" s="17"/>
      <c r="J165" s="17"/>
      <c r="K165" s="17"/>
      <c r="L165" s="17"/>
      <c r="M165" s="17"/>
      <c r="N165" s="17"/>
    </row>
    <row r="166" spans="4:14" x14ac:dyDescent="0.25">
      <c r="D166" s="17"/>
      <c r="E166" s="17"/>
      <c r="F166" s="17"/>
      <c r="G166" s="17"/>
      <c r="H166" s="17"/>
      <c r="I166" s="17"/>
      <c r="J166" s="17"/>
      <c r="K166" s="17"/>
      <c r="L166" s="17"/>
      <c r="M166" s="17"/>
      <c r="N166" s="17"/>
    </row>
    <row r="167" spans="4:14" x14ac:dyDescent="0.25">
      <c r="D167" s="17"/>
      <c r="E167" s="17"/>
      <c r="F167" s="17"/>
      <c r="G167" s="17"/>
      <c r="H167" s="17"/>
      <c r="I167" s="17"/>
      <c r="J167" s="17"/>
      <c r="K167" s="17"/>
      <c r="L167" s="17"/>
      <c r="M167" s="17"/>
      <c r="N167" s="17"/>
    </row>
    <row r="168" spans="4:14" x14ac:dyDescent="0.25">
      <c r="D168" s="17"/>
      <c r="E168" s="17"/>
      <c r="F168" s="17"/>
      <c r="G168" s="17"/>
      <c r="H168" s="17"/>
      <c r="I168" s="17"/>
      <c r="J168" s="17"/>
      <c r="K168" s="17"/>
      <c r="L168" s="17"/>
      <c r="M168" s="17"/>
      <c r="N168" s="17"/>
    </row>
    <row r="169" spans="4:14" x14ac:dyDescent="0.25">
      <c r="D169" s="17"/>
      <c r="E169" s="17"/>
      <c r="F169" s="17"/>
      <c r="G169" s="17"/>
      <c r="H169" s="17"/>
      <c r="I169" s="17"/>
      <c r="J169" s="17"/>
      <c r="K169" s="17"/>
      <c r="L169" s="17"/>
      <c r="M169" s="17"/>
      <c r="N169" s="17"/>
    </row>
    <row r="170" spans="4:14" x14ac:dyDescent="0.25">
      <c r="D170" s="17"/>
      <c r="E170" s="17"/>
      <c r="F170" s="17"/>
      <c r="G170" s="17"/>
      <c r="H170" s="17"/>
      <c r="I170" s="17"/>
      <c r="J170" s="17"/>
      <c r="K170" s="17"/>
      <c r="L170" s="17"/>
      <c r="M170" s="17"/>
      <c r="N170" s="17"/>
    </row>
    <row r="171" spans="4:14" x14ac:dyDescent="0.25">
      <c r="D171" s="17"/>
      <c r="E171" s="17"/>
      <c r="F171" s="17"/>
      <c r="G171" s="17"/>
      <c r="H171" s="17"/>
      <c r="I171" s="17"/>
      <c r="J171" s="17"/>
      <c r="K171" s="17"/>
      <c r="L171" s="17"/>
      <c r="M171" s="17"/>
      <c r="N171" s="17"/>
    </row>
    <row r="172" spans="4:14" x14ac:dyDescent="0.25">
      <c r="D172" s="17"/>
      <c r="E172" s="17"/>
      <c r="F172" s="17"/>
      <c r="G172" s="17"/>
      <c r="H172" s="17"/>
      <c r="I172" s="17"/>
      <c r="J172" s="17"/>
      <c r="K172" s="17"/>
      <c r="L172" s="17"/>
      <c r="M172" s="17"/>
      <c r="N172" s="17"/>
    </row>
    <row r="173" spans="4:14" x14ac:dyDescent="0.25">
      <c r="D173" s="17"/>
      <c r="E173" s="17"/>
      <c r="F173" s="17"/>
      <c r="G173" s="17"/>
      <c r="H173" s="17"/>
      <c r="I173" s="17"/>
      <c r="J173" s="17"/>
      <c r="K173" s="17"/>
      <c r="L173" s="17"/>
      <c r="M173" s="17"/>
      <c r="N173" s="17"/>
    </row>
    <row r="174" spans="4:14" x14ac:dyDescent="0.25">
      <c r="D174" s="17"/>
      <c r="E174" s="17"/>
      <c r="F174" s="17"/>
      <c r="G174" s="17"/>
      <c r="H174" s="17"/>
      <c r="I174" s="17"/>
      <c r="J174" s="17"/>
      <c r="K174" s="17"/>
      <c r="L174" s="17"/>
      <c r="M174" s="17"/>
      <c r="N174" s="17"/>
    </row>
    <row r="175" spans="4:14" x14ac:dyDescent="0.25">
      <c r="D175" s="17"/>
      <c r="E175" s="17"/>
      <c r="F175" s="17"/>
      <c r="G175" s="17"/>
      <c r="H175" s="17"/>
      <c r="I175" s="17"/>
      <c r="J175" s="17"/>
      <c r="K175" s="17"/>
      <c r="L175" s="17"/>
      <c r="M175" s="17"/>
      <c r="N175" s="17"/>
    </row>
    <row r="176" spans="4:14" x14ac:dyDescent="0.25">
      <c r="D176" s="17"/>
      <c r="E176" s="17"/>
      <c r="F176" s="17"/>
      <c r="G176" s="17"/>
      <c r="H176" s="17"/>
      <c r="I176" s="17"/>
      <c r="J176" s="17"/>
      <c r="K176" s="17"/>
      <c r="L176" s="17"/>
      <c r="M176" s="17"/>
      <c r="N176" s="17"/>
    </row>
    <row r="177" spans="4:14" x14ac:dyDescent="0.25">
      <c r="D177" s="17"/>
      <c r="E177" s="17"/>
      <c r="F177" s="17"/>
      <c r="G177" s="17"/>
      <c r="H177" s="17"/>
      <c r="I177" s="17"/>
      <c r="J177" s="17"/>
      <c r="K177" s="17"/>
      <c r="L177" s="17"/>
      <c r="M177" s="17"/>
      <c r="N177" s="17"/>
    </row>
    <row r="178" spans="4:14" x14ac:dyDescent="0.25">
      <c r="D178" s="17"/>
      <c r="E178" s="17"/>
      <c r="F178" s="17"/>
      <c r="G178" s="17"/>
      <c r="H178" s="17"/>
      <c r="I178" s="17"/>
      <c r="J178" s="17"/>
      <c r="K178" s="17"/>
      <c r="L178" s="17"/>
      <c r="M178" s="17"/>
      <c r="N178" s="17"/>
    </row>
    <row r="179" spans="4:14" x14ac:dyDescent="0.25">
      <c r="D179" s="17"/>
      <c r="E179" s="17"/>
      <c r="F179" s="17"/>
      <c r="G179" s="17"/>
      <c r="H179" s="17"/>
      <c r="I179" s="17"/>
      <c r="J179" s="17"/>
      <c r="K179" s="17"/>
      <c r="L179" s="17"/>
      <c r="M179" s="17"/>
      <c r="N179" s="17"/>
    </row>
    <row r="180" spans="4:14" x14ac:dyDescent="0.25">
      <c r="D180" s="17"/>
      <c r="E180" s="17"/>
      <c r="F180" s="17"/>
      <c r="G180" s="17"/>
      <c r="H180" s="17"/>
      <c r="I180" s="17"/>
      <c r="J180" s="17"/>
      <c r="K180" s="17"/>
      <c r="L180" s="17"/>
      <c r="M180" s="17"/>
      <c r="N180" s="17"/>
    </row>
    <row r="181" spans="4:14" x14ac:dyDescent="0.25">
      <c r="D181" s="17"/>
      <c r="E181" s="17"/>
      <c r="F181" s="17"/>
      <c r="G181" s="17"/>
      <c r="H181" s="17"/>
      <c r="I181" s="17"/>
      <c r="J181" s="17"/>
      <c r="K181" s="17"/>
      <c r="L181" s="17"/>
      <c r="M181" s="17"/>
      <c r="N181" s="17"/>
    </row>
    <row r="182" spans="4:14" x14ac:dyDescent="0.25">
      <c r="D182" s="17"/>
      <c r="E182" s="17"/>
      <c r="F182" s="17"/>
      <c r="G182" s="17"/>
      <c r="H182" s="17"/>
      <c r="I182" s="17"/>
      <c r="J182" s="17"/>
      <c r="K182" s="17"/>
      <c r="L182" s="17"/>
      <c r="M182" s="17"/>
      <c r="N182" s="17"/>
    </row>
    <row r="183" spans="4:14" x14ac:dyDescent="0.25">
      <c r="D183" s="17"/>
      <c r="E183" s="17"/>
      <c r="F183" s="17"/>
      <c r="G183" s="17"/>
      <c r="H183" s="17"/>
      <c r="I183" s="17"/>
      <c r="J183" s="17"/>
      <c r="K183" s="17"/>
      <c r="L183" s="17"/>
      <c r="M183" s="17"/>
      <c r="N183" s="17"/>
    </row>
    <row r="184" spans="4:14" x14ac:dyDescent="0.25">
      <c r="D184" s="17"/>
      <c r="E184" s="17"/>
      <c r="F184" s="17"/>
      <c r="G184" s="17"/>
      <c r="H184" s="17"/>
      <c r="I184" s="17"/>
      <c r="J184" s="17"/>
      <c r="K184" s="17"/>
      <c r="L184" s="17"/>
      <c r="M184" s="17"/>
      <c r="N184" s="17"/>
    </row>
    <row r="185" spans="4:14" x14ac:dyDescent="0.25">
      <c r="D185" s="17"/>
      <c r="E185" s="17"/>
      <c r="F185" s="17"/>
      <c r="G185" s="17"/>
      <c r="H185" s="17"/>
      <c r="I185" s="17"/>
      <c r="J185" s="17"/>
      <c r="K185" s="17"/>
      <c r="L185" s="17"/>
      <c r="M185" s="17"/>
      <c r="N185" s="17"/>
    </row>
    <row r="186" spans="4:14" x14ac:dyDescent="0.25">
      <c r="D186" s="17"/>
      <c r="E186" s="17"/>
      <c r="F186" s="17"/>
      <c r="G186" s="17"/>
      <c r="H186" s="17"/>
      <c r="I186" s="17"/>
      <c r="J186" s="17"/>
      <c r="K186" s="17"/>
      <c r="L186" s="17"/>
      <c r="M186" s="17"/>
      <c r="N186" s="17"/>
    </row>
    <row r="187" spans="4:14" x14ac:dyDescent="0.25">
      <c r="D187" s="17"/>
      <c r="E187" s="17"/>
      <c r="F187" s="17"/>
      <c r="G187" s="17"/>
      <c r="H187" s="17"/>
      <c r="I187" s="17"/>
      <c r="J187" s="17"/>
      <c r="K187" s="17"/>
      <c r="L187" s="17"/>
      <c r="M187" s="17"/>
      <c r="N187" s="17"/>
    </row>
    <row r="188" spans="4:14" x14ac:dyDescent="0.25">
      <c r="D188" s="17"/>
      <c r="E188" s="17"/>
      <c r="F188" s="17"/>
      <c r="G188" s="17"/>
      <c r="H188" s="17"/>
      <c r="I188" s="17"/>
      <c r="J188" s="17"/>
      <c r="K188" s="17"/>
      <c r="L188" s="17"/>
      <c r="M188" s="17"/>
      <c r="N188" s="17"/>
    </row>
    <row r="189" spans="4:14" x14ac:dyDescent="0.25">
      <c r="D189" s="17"/>
      <c r="E189" s="17"/>
      <c r="F189" s="17"/>
      <c r="G189" s="17"/>
      <c r="H189" s="17"/>
      <c r="I189" s="17"/>
      <c r="J189" s="17"/>
      <c r="K189" s="17"/>
      <c r="L189" s="17"/>
      <c r="M189" s="17"/>
      <c r="N189" s="17"/>
    </row>
    <row r="190" spans="4:14" x14ac:dyDescent="0.25">
      <c r="D190" s="17"/>
      <c r="E190" s="17"/>
      <c r="F190" s="17"/>
      <c r="G190" s="17"/>
      <c r="H190" s="17"/>
      <c r="I190" s="17"/>
      <c r="J190" s="17"/>
      <c r="K190" s="17"/>
      <c r="L190" s="17"/>
      <c r="M190" s="17"/>
      <c r="N190" s="17"/>
    </row>
    <row r="191" spans="4:14" x14ac:dyDescent="0.25">
      <c r="D191" s="17"/>
      <c r="E191" s="17"/>
      <c r="F191" s="17"/>
      <c r="G191" s="17"/>
      <c r="H191" s="17"/>
      <c r="I191" s="17"/>
      <c r="J191" s="17"/>
      <c r="K191" s="17"/>
      <c r="L191" s="17"/>
      <c r="M191" s="17"/>
      <c r="N191" s="17"/>
    </row>
    <row r="192" spans="4:14" x14ac:dyDescent="0.25">
      <c r="D192" s="17"/>
      <c r="E192" s="17"/>
      <c r="F192" s="17"/>
      <c r="G192" s="17"/>
      <c r="H192" s="17"/>
      <c r="I192" s="17"/>
      <c r="J192" s="17"/>
      <c r="K192" s="17"/>
      <c r="L192" s="17"/>
      <c r="M192" s="17"/>
      <c r="N192" s="17"/>
    </row>
    <row r="193" spans="4:14" x14ac:dyDescent="0.25">
      <c r="D193" s="17"/>
      <c r="E193" s="17"/>
      <c r="F193" s="17"/>
      <c r="G193" s="17"/>
      <c r="H193" s="17"/>
      <c r="I193" s="17"/>
      <c r="J193" s="17"/>
      <c r="K193" s="17"/>
      <c r="L193" s="17"/>
      <c r="M193" s="17"/>
      <c r="N193" s="17"/>
    </row>
    <row r="194" spans="4:14" x14ac:dyDescent="0.25">
      <c r="D194" s="17"/>
      <c r="E194" s="17"/>
      <c r="F194" s="17"/>
      <c r="G194" s="17"/>
      <c r="H194" s="17"/>
      <c r="I194" s="17"/>
      <c r="J194" s="17"/>
      <c r="K194" s="17"/>
      <c r="L194" s="17"/>
      <c r="M194" s="17"/>
      <c r="N194" s="17"/>
    </row>
    <row r="195" spans="4:14" x14ac:dyDescent="0.25">
      <c r="D195" s="17"/>
      <c r="E195" s="17"/>
      <c r="F195" s="17"/>
      <c r="G195" s="17"/>
      <c r="H195" s="17"/>
      <c r="I195" s="17"/>
      <c r="J195" s="17"/>
      <c r="K195" s="17"/>
      <c r="L195" s="17"/>
      <c r="M195" s="17"/>
      <c r="N195" s="17"/>
    </row>
    <row r="196" spans="4:14" x14ac:dyDescent="0.25">
      <c r="D196" s="17"/>
      <c r="E196" s="17"/>
      <c r="F196" s="17"/>
      <c r="G196" s="17"/>
      <c r="H196" s="17"/>
      <c r="I196" s="17"/>
      <c r="J196" s="17"/>
      <c r="K196" s="17"/>
      <c r="L196" s="17"/>
      <c r="M196" s="17"/>
      <c r="N196" s="17"/>
    </row>
    <row r="197" spans="4:14" x14ac:dyDescent="0.25">
      <c r="D197" s="17"/>
      <c r="E197" s="17"/>
      <c r="F197" s="17"/>
      <c r="G197" s="17"/>
      <c r="H197" s="17"/>
      <c r="I197" s="17"/>
      <c r="J197" s="17"/>
      <c r="K197" s="17"/>
      <c r="L197" s="17"/>
      <c r="M197" s="17"/>
      <c r="N197" s="17"/>
    </row>
    <row r="198" spans="4:14" x14ac:dyDescent="0.25">
      <c r="D198" s="17"/>
      <c r="E198" s="17"/>
      <c r="F198" s="17"/>
      <c r="G198" s="17"/>
      <c r="H198" s="17"/>
      <c r="I198" s="17"/>
      <c r="J198" s="17"/>
      <c r="K198" s="17"/>
      <c r="L198" s="17"/>
      <c r="M198" s="17"/>
      <c r="N198" s="17"/>
    </row>
    <row r="199" spans="4:14" x14ac:dyDescent="0.25">
      <c r="D199" s="17"/>
      <c r="E199" s="17"/>
      <c r="F199" s="17"/>
      <c r="G199" s="17"/>
      <c r="H199" s="17"/>
      <c r="I199" s="17"/>
      <c r="J199" s="17"/>
      <c r="K199" s="17"/>
      <c r="L199" s="17"/>
      <c r="M199" s="17"/>
      <c r="N199" s="17"/>
    </row>
    <row r="200" spans="4:14" x14ac:dyDescent="0.25">
      <c r="D200" s="17"/>
      <c r="E200" s="17"/>
      <c r="F200" s="17"/>
      <c r="G200" s="17"/>
      <c r="H200" s="17"/>
      <c r="I200" s="17"/>
      <c r="J200" s="17"/>
      <c r="K200" s="17"/>
      <c r="L200" s="17"/>
      <c r="M200" s="17"/>
      <c r="N200" s="17"/>
    </row>
    <row r="201" spans="4:14" x14ac:dyDescent="0.25">
      <c r="D201" s="17"/>
      <c r="E201" s="17"/>
      <c r="F201" s="17"/>
      <c r="G201" s="17"/>
      <c r="H201" s="17"/>
      <c r="I201" s="17"/>
      <c r="J201" s="17"/>
      <c r="K201" s="17"/>
      <c r="L201" s="17"/>
      <c r="M201" s="17"/>
      <c r="N201" s="17"/>
    </row>
    <row r="202" spans="4:14" x14ac:dyDescent="0.25">
      <c r="D202" s="17"/>
      <c r="E202" s="17"/>
      <c r="F202" s="17"/>
      <c r="G202" s="17"/>
      <c r="H202" s="17"/>
      <c r="I202" s="17"/>
      <c r="J202" s="17"/>
      <c r="K202" s="17"/>
      <c r="L202" s="17"/>
      <c r="M202" s="17"/>
      <c r="N202" s="17"/>
    </row>
    <row r="203" spans="4:14" x14ac:dyDescent="0.25">
      <c r="D203" s="17"/>
      <c r="E203" s="17"/>
      <c r="F203" s="17"/>
      <c r="G203" s="17"/>
      <c r="H203" s="17"/>
      <c r="I203" s="17"/>
      <c r="J203" s="17"/>
      <c r="K203" s="17"/>
      <c r="L203" s="17"/>
      <c r="M203" s="17"/>
      <c r="N203" s="17"/>
    </row>
    <row r="204" spans="4:14" x14ac:dyDescent="0.25">
      <c r="D204" s="17"/>
      <c r="E204" s="17"/>
      <c r="F204" s="17"/>
      <c r="G204" s="17"/>
      <c r="H204" s="17"/>
      <c r="I204" s="17"/>
      <c r="J204" s="17"/>
      <c r="K204" s="17"/>
      <c r="L204" s="17"/>
      <c r="M204" s="17"/>
      <c r="N204" s="17"/>
    </row>
    <row r="205" spans="4:14" x14ac:dyDescent="0.25">
      <c r="D205" s="17"/>
      <c r="E205" s="17"/>
      <c r="F205" s="17"/>
      <c r="G205" s="17"/>
      <c r="H205" s="17"/>
      <c r="I205" s="17"/>
      <c r="J205" s="17"/>
      <c r="K205" s="17"/>
      <c r="L205" s="17"/>
      <c r="M205" s="17"/>
      <c r="N205" s="17"/>
    </row>
    <row r="206" spans="4:14" x14ac:dyDescent="0.25">
      <c r="D206" s="17"/>
      <c r="E206" s="17"/>
      <c r="F206" s="17"/>
      <c r="G206" s="17"/>
      <c r="H206" s="17"/>
      <c r="I206" s="17"/>
      <c r="J206" s="17"/>
      <c r="K206" s="17"/>
      <c r="L206" s="17"/>
      <c r="M206" s="17"/>
      <c r="N206" s="17"/>
    </row>
    <row r="207" spans="4:14" x14ac:dyDescent="0.25">
      <c r="D207" s="17"/>
      <c r="E207" s="17"/>
      <c r="F207" s="17"/>
      <c r="G207" s="17"/>
      <c r="H207" s="17"/>
      <c r="I207" s="17"/>
      <c r="J207" s="17"/>
      <c r="K207" s="17"/>
      <c r="L207" s="17"/>
      <c r="M207" s="17"/>
      <c r="N207" s="17"/>
    </row>
    <row r="208" spans="4:14" x14ac:dyDescent="0.25">
      <c r="D208" s="17"/>
      <c r="E208" s="17"/>
      <c r="F208" s="17"/>
      <c r="G208" s="17"/>
      <c r="H208" s="17"/>
      <c r="I208" s="17"/>
      <c r="J208" s="17"/>
      <c r="K208" s="17"/>
      <c r="L208" s="17"/>
      <c r="M208" s="17"/>
      <c r="N208" s="17"/>
    </row>
    <row r="209" spans="4:14" x14ac:dyDescent="0.25">
      <c r="D209" s="17"/>
      <c r="E209" s="17"/>
      <c r="F209" s="17"/>
      <c r="G209" s="17"/>
      <c r="H209" s="17"/>
      <c r="I209" s="17"/>
      <c r="J209" s="17"/>
      <c r="K209" s="17"/>
      <c r="L209" s="17"/>
      <c r="M209" s="17"/>
      <c r="N209" s="17"/>
    </row>
    <row r="210" spans="4:14" x14ac:dyDescent="0.25">
      <c r="D210" s="17"/>
      <c r="E210" s="17"/>
      <c r="F210" s="17"/>
      <c r="G210" s="17"/>
      <c r="H210" s="17"/>
      <c r="I210" s="17"/>
      <c r="J210" s="17"/>
      <c r="K210" s="17"/>
      <c r="L210" s="17"/>
      <c r="M210" s="17"/>
      <c r="N210" s="17"/>
    </row>
    <row r="211" spans="4:14" x14ac:dyDescent="0.25">
      <c r="D211" s="17"/>
      <c r="E211" s="17"/>
      <c r="F211" s="17"/>
      <c r="G211" s="17"/>
      <c r="H211" s="17"/>
      <c r="I211" s="17"/>
      <c r="J211" s="17"/>
      <c r="K211" s="17"/>
      <c r="L211" s="17"/>
      <c r="M211" s="17"/>
      <c r="N211" s="17"/>
    </row>
    <row r="212" spans="4:14" x14ac:dyDescent="0.25">
      <c r="D212" s="17"/>
      <c r="E212" s="17"/>
      <c r="F212" s="17"/>
      <c r="G212" s="17"/>
      <c r="H212" s="17"/>
      <c r="I212" s="17"/>
      <c r="J212" s="17"/>
      <c r="K212" s="17"/>
      <c r="L212" s="17"/>
      <c r="M212" s="17"/>
      <c r="N212" s="17"/>
    </row>
    <row r="213" spans="4:14" x14ac:dyDescent="0.25">
      <c r="D213" s="17"/>
      <c r="E213" s="17"/>
      <c r="F213" s="17"/>
      <c r="G213" s="17"/>
      <c r="H213" s="17"/>
      <c r="I213" s="17"/>
      <c r="J213" s="17"/>
      <c r="K213" s="17"/>
      <c r="L213" s="17"/>
      <c r="M213" s="17"/>
      <c r="N213" s="17"/>
    </row>
    <row r="214" spans="4:14" x14ac:dyDescent="0.25">
      <c r="D214" s="17"/>
      <c r="E214" s="17"/>
      <c r="F214" s="17"/>
      <c r="G214" s="17"/>
      <c r="H214" s="17"/>
      <c r="I214" s="17"/>
      <c r="J214" s="17"/>
      <c r="K214" s="17"/>
      <c r="L214" s="17"/>
      <c r="M214" s="17"/>
      <c r="N214" s="17"/>
    </row>
    <row r="215" spans="4:14" x14ac:dyDescent="0.25">
      <c r="D215" s="17"/>
      <c r="E215" s="17"/>
      <c r="F215" s="17"/>
      <c r="G215" s="17"/>
      <c r="H215" s="17"/>
      <c r="I215" s="17"/>
      <c r="J215" s="17"/>
      <c r="K215" s="17"/>
      <c r="L215" s="17"/>
      <c r="M215" s="17"/>
      <c r="N215" s="17"/>
    </row>
    <row r="216" spans="4:14" x14ac:dyDescent="0.25">
      <c r="D216" s="17"/>
      <c r="E216" s="17"/>
      <c r="F216" s="17"/>
      <c r="G216" s="17"/>
      <c r="H216" s="17"/>
      <c r="I216" s="17"/>
      <c r="J216" s="17"/>
      <c r="K216" s="17"/>
      <c r="L216" s="17"/>
      <c r="M216" s="17"/>
      <c r="N216" s="17"/>
    </row>
    <row r="217" spans="4:14" x14ac:dyDescent="0.25">
      <c r="D217" s="17"/>
      <c r="E217" s="17"/>
      <c r="F217" s="17"/>
      <c r="G217" s="17"/>
      <c r="H217" s="17"/>
      <c r="I217" s="17"/>
      <c r="J217" s="17"/>
      <c r="K217" s="17"/>
      <c r="L217" s="17"/>
      <c r="M217" s="17"/>
      <c r="N217" s="17"/>
    </row>
    <row r="218" spans="4:14" x14ac:dyDescent="0.25">
      <c r="D218" s="17"/>
      <c r="E218" s="17"/>
      <c r="F218" s="17"/>
      <c r="G218" s="17"/>
      <c r="H218" s="17"/>
      <c r="I218" s="17"/>
      <c r="J218" s="17"/>
      <c r="K218" s="17"/>
      <c r="L218" s="17"/>
      <c r="M218" s="17"/>
      <c r="N218" s="17"/>
    </row>
    <row r="219" spans="4:14" x14ac:dyDescent="0.25">
      <c r="D219" s="17"/>
      <c r="E219" s="17"/>
      <c r="F219" s="17"/>
      <c r="G219" s="17"/>
      <c r="H219" s="17"/>
      <c r="I219" s="17"/>
      <c r="J219" s="17"/>
      <c r="K219" s="17"/>
      <c r="L219" s="17"/>
      <c r="M219" s="17"/>
      <c r="N219" s="17"/>
    </row>
    <row r="220" spans="4:14" x14ac:dyDescent="0.25">
      <c r="D220" s="17"/>
      <c r="E220" s="17"/>
      <c r="F220" s="17"/>
      <c r="G220" s="17"/>
      <c r="H220" s="17"/>
      <c r="I220" s="17"/>
      <c r="J220" s="17"/>
      <c r="K220" s="17"/>
      <c r="L220" s="17"/>
      <c r="M220" s="17"/>
      <c r="N220" s="17"/>
    </row>
    <row r="221" spans="4:14" x14ac:dyDescent="0.25">
      <c r="D221" s="17"/>
      <c r="E221" s="17"/>
      <c r="F221" s="17"/>
      <c r="G221" s="17"/>
      <c r="H221" s="17"/>
      <c r="I221" s="17"/>
      <c r="J221" s="17"/>
      <c r="K221" s="17"/>
      <c r="L221" s="17"/>
      <c r="M221" s="17"/>
      <c r="N221" s="17"/>
    </row>
    <row r="222" spans="4:14" x14ac:dyDescent="0.25">
      <c r="D222" s="17"/>
      <c r="E222" s="17"/>
      <c r="F222" s="17"/>
      <c r="G222" s="17"/>
      <c r="H222" s="17"/>
      <c r="I222" s="17"/>
      <c r="J222" s="17"/>
      <c r="K222" s="17"/>
      <c r="L222" s="17"/>
      <c r="M222" s="17"/>
      <c r="N222" s="17"/>
    </row>
    <row r="223" spans="4:14" x14ac:dyDescent="0.25">
      <c r="D223" s="17"/>
      <c r="E223" s="17"/>
      <c r="F223" s="17"/>
      <c r="G223" s="17"/>
      <c r="H223" s="17"/>
      <c r="I223" s="17"/>
      <c r="J223" s="17"/>
      <c r="K223" s="17"/>
      <c r="L223" s="17"/>
      <c r="M223" s="17"/>
      <c r="N223" s="17"/>
    </row>
    <row r="224" spans="4:14" x14ac:dyDescent="0.25">
      <c r="D224" s="17"/>
      <c r="E224" s="17"/>
      <c r="F224" s="17"/>
      <c r="G224" s="17"/>
      <c r="H224" s="17"/>
      <c r="I224" s="17"/>
      <c r="J224" s="17"/>
      <c r="K224" s="17"/>
      <c r="L224" s="17"/>
      <c r="M224" s="17"/>
      <c r="N224" s="17"/>
    </row>
    <row r="225" spans="4:14" x14ac:dyDescent="0.25">
      <c r="D225" s="17"/>
      <c r="E225" s="17"/>
      <c r="F225" s="17"/>
      <c r="G225" s="17"/>
      <c r="H225" s="17"/>
      <c r="I225" s="17"/>
      <c r="J225" s="17"/>
      <c r="K225" s="17"/>
      <c r="L225" s="17"/>
      <c r="M225" s="17"/>
      <c r="N225" s="17"/>
    </row>
    <row r="226" spans="4:14" x14ac:dyDescent="0.25">
      <c r="D226" s="17"/>
      <c r="E226" s="17"/>
      <c r="F226" s="17"/>
      <c r="G226" s="17"/>
      <c r="H226" s="17"/>
      <c r="I226" s="17"/>
      <c r="J226" s="17"/>
      <c r="K226" s="17"/>
      <c r="L226" s="17"/>
      <c r="M226" s="17"/>
      <c r="N226" s="17"/>
    </row>
    <row r="227" spans="4:14" x14ac:dyDescent="0.25">
      <c r="D227" s="17"/>
      <c r="E227" s="17"/>
      <c r="F227" s="17"/>
      <c r="G227" s="17"/>
      <c r="H227" s="17"/>
      <c r="I227" s="17"/>
      <c r="J227" s="17"/>
      <c r="K227" s="17"/>
      <c r="L227" s="17"/>
      <c r="M227" s="17"/>
      <c r="N227" s="17"/>
    </row>
    <row r="228" spans="4:14" x14ac:dyDescent="0.25">
      <c r="D228" s="17"/>
      <c r="E228" s="17"/>
      <c r="F228" s="17"/>
      <c r="G228" s="17"/>
      <c r="H228" s="17"/>
      <c r="I228" s="17"/>
      <c r="J228" s="17"/>
      <c r="K228" s="17"/>
      <c r="L228" s="17"/>
      <c r="M228" s="17"/>
      <c r="N228" s="17"/>
    </row>
    <row r="229" spans="4:14" x14ac:dyDescent="0.25">
      <c r="D229" s="17"/>
      <c r="E229" s="17"/>
      <c r="F229" s="17"/>
      <c r="G229" s="17"/>
      <c r="H229" s="17"/>
      <c r="I229" s="17"/>
      <c r="J229" s="17"/>
      <c r="K229" s="17"/>
      <c r="L229" s="17"/>
      <c r="M229" s="17"/>
      <c r="N229" s="17"/>
    </row>
  </sheetData>
  <pageMargins left="0.7" right="0.7" top="0.75" bottom="0.75" header="0.3" footer="0.3"/>
  <pageSetup paperSize="9" orientation="portrait" r:id="rId1"/>
  <customProperties>
    <customPr name="SheetOptions" r:id="rId2"/>
  </customProperties>
  <ignoredErrors>
    <ignoredError sqref="D29:G29 H29:I29 J29:K29 L29:M29 N29:Q29 H39:I40 J39:K40 L39:M40 N39:Q40 H31:I32 J31:K32 L31:M32 N31:Q3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87"/>
  <sheetViews>
    <sheetView topLeftCell="A18" zoomScale="85" zoomScaleNormal="85" workbookViewId="0">
      <selection activeCell="A18" sqref="A18"/>
    </sheetView>
  </sheetViews>
  <sheetFormatPr defaultColWidth="9.140625" defaultRowHeight="15" outlineLevelRow="1" outlineLevelCol="1" x14ac:dyDescent="0.25"/>
  <cols>
    <col min="1" max="2" width="9.140625" style="1" customWidth="1" outlineLevel="1"/>
    <col min="3" max="3" width="26.5703125" style="1" customWidth="1"/>
    <col min="4" max="23" width="11.7109375" style="1" customWidth="1"/>
    <col min="25" max="16384" width="9.140625" style="1"/>
  </cols>
  <sheetData>
    <row r="1" spans="2:23" hidden="1" outlineLevel="1" x14ac:dyDescent="0.25">
      <c r="B1" s="1" t="s">
        <v>141</v>
      </c>
      <c r="C1" s="2" t="s">
        <v>1</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row>
    <row r="2" spans="2:23" hidden="1" outlineLevel="1" x14ac:dyDescent="0.25">
      <c r="C2" s="2" t="s">
        <v>4</v>
      </c>
      <c r="D2" s="5">
        <v>2017</v>
      </c>
      <c r="E2" s="5">
        <v>2017</v>
      </c>
      <c r="F2" s="5">
        <v>2017</v>
      </c>
      <c r="G2" s="5">
        <v>2017</v>
      </c>
      <c r="H2" s="5">
        <v>2018</v>
      </c>
      <c r="I2" s="5">
        <v>2018</v>
      </c>
      <c r="J2" s="5">
        <v>2018</v>
      </c>
      <c r="K2" s="5">
        <v>2018</v>
      </c>
      <c r="L2" s="5">
        <v>2019</v>
      </c>
      <c r="M2" s="5">
        <v>2019</v>
      </c>
      <c r="N2" s="5">
        <v>2019</v>
      </c>
      <c r="O2" s="5">
        <v>2019</v>
      </c>
      <c r="P2" s="5">
        <v>2020</v>
      </c>
      <c r="Q2" s="5">
        <v>2020</v>
      </c>
      <c r="R2" s="5">
        <v>2020</v>
      </c>
      <c r="S2" s="5">
        <v>2020</v>
      </c>
      <c r="T2" s="5">
        <v>2021</v>
      </c>
      <c r="U2" s="5">
        <v>2021</v>
      </c>
      <c r="V2" s="5">
        <v>2021</v>
      </c>
      <c r="W2" s="5">
        <v>2021</v>
      </c>
    </row>
    <row r="3" spans="2:23" hidden="1" outlineLevel="1" x14ac:dyDescent="0.25">
      <c r="C3" s="2" t="s">
        <v>6</v>
      </c>
      <c r="D3" s="1" t="s">
        <v>142</v>
      </c>
      <c r="E3" s="1" t="s">
        <v>143</v>
      </c>
      <c r="F3" s="1" t="s">
        <v>145</v>
      </c>
      <c r="G3" s="1" t="s">
        <v>96</v>
      </c>
      <c r="H3" s="1" t="s">
        <v>142</v>
      </c>
      <c r="I3" s="1" t="s">
        <v>143</v>
      </c>
      <c r="J3" s="1" t="s">
        <v>145</v>
      </c>
      <c r="K3" s="1" t="s">
        <v>96</v>
      </c>
      <c r="L3" s="1" t="s">
        <v>142</v>
      </c>
      <c r="M3" s="1" t="s">
        <v>143</v>
      </c>
      <c r="N3" s="1" t="s">
        <v>145</v>
      </c>
      <c r="O3" s="1" t="s">
        <v>96</v>
      </c>
      <c r="P3" s="1" t="s">
        <v>142</v>
      </c>
      <c r="Q3" s="1" t="s">
        <v>143</v>
      </c>
      <c r="R3" s="1" t="s">
        <v>145</v>
      </c>
      <c r="S3" s="1" t="s">
        <v>96</v>
      </c>
      <c r="T3" s="1" t="s">
        <v>142</v>
      </c>
      <c r="U3" s="1" t="s">
        <v>143</v>
      </c>
      <c r="V3" s="1" t="s">
        <v>145</v>
      </c>
      <c r="W3" s="1" t="s">
        <v>96</v>
      </c>
    </row>
    <row r="4" spans="2:23" hidden="1" outlineLevel="1" x14ac:dyDescent="0.25">
      <c r="C4" s="2"/>
      <c r="D4" s="1" t="s">
        <v>165</v>
      </c>
      <c r="E4" s="1" t="s">
        <v>166</v>
      </c>
      <c r="F4" s="1" t="s">
        <v>167</v>
      </c>
      <c r="G4" s="1" t="s">
        <v>168</v>
      </c>
      <c r="H4" s="1" t="s">
        <v>165</v>
      </c>
      <c r="I4" s="1" t="s">
        <v>166</v>
      </c>
      <c r="J4" s="1" t="s">
        <v>167</v>
      </c>
      <c r="K4" s="1" t="s">
        <v>168</v>
      </c>
      <c r="L4" s="1" t="s">
        <v>165</v>
      </c>
      <c r="M4" s="1" t="s">
        <v>166</v>
      </c>
      <c r="N4" s="1" t="s">
        <v>167</v>
      </c>
      <c r="O4" s="1" t="s">
        <v>168</v>
      </c>
      <c r="P4" s="1" t="s">
        <v>165</v>
      </c>
      <c r="Q4" s="1" t="s">
        <v>166</v>
      </c>
      <c r="R4" s="1" t="s">
        <v>167</v>
      </c>
      <c r="S4" s="1" t="s">
        <v>168</v>
      </c>
      <c r="T4" s="1" t="str">
        <f>P4</f>
        <v>1Q</v>
      </c>
      <c r="U4" s="1" t="str">
        <f>Q4</f>
        <v>2Q</v>
      </c>
      <c r="V4" s="1" t="str">
        <f>R4</f>
        <v>3Q</v>
      </c>
      <c r="W4" s="1" t="str">
        <f>S4</f>
        <v>4Q</v>
      </c>
    </row>
    <row r="5" spans="2:23" hidden="1" outlineLevel="1" x14ac:dyDescent="0.25">
      <c r="C5" s="2" t="s">
        <v>8</v>
      </c>
      <c r="D5" s="1" t="s">
        <v>265</v>
      </c>
      <c r="E5" s="1" t="s">
        <v>265</v>
      </c>
      <c r="F5" s="1" t="s">
        <v>265</v>
      </c>
      <c r="G5" s="1" t="s">
        <v>265</v>
      </c>
      <c r="H5" s="1" t="s">
        <v>265</v>
      </c>
      <c r="I5" s="1" t="s">
        <v>265</v>
      </c>
      <c r="J5" s="1" t="s">
        <v>265</v>
      </c>
      <c r="K5" s="1" t="s">
        <v>265</v>
      </c>
      <c r="L5" s="1" t="s">
        <v>265</v>
      </c>
      <c r="M5" s="1" t="s">
        <v>265</v>
      </c>
      <c r="N5" s="1" t="s">
        <v>265</v>
      </c>
      <c r="O5" s="1" t="s">
        <v>265</v>
      </c>
      <c r="P5" s="1" t="s">
        <v>265</v>
      </c>
      <c r="Q5" s="1" t="s">
        <v>265</v>
      </c>
      <c r="R5" s="1" t="s">
        <v>265</v>
      </c>
      <c r="S5" s="1" t="s">
        <v>265</v>
      </c>
      <c r="T5" s="1" t="s">
        <v>265</v>
      </c>
      <c r="U5" s="1" t="s">
        <v>265</v>
      </c>
      <c r="V5" s="1" t="s">
        <v>265</v>
      </c>
      <c r="W5" s="1" t="s">
        <v>265</v>
      </c>
    </row>
    <row r="6" spans="2:23" hidden="1" outlineLevel="1" x14ac:dyDescent="0.25">
      <c r="B6" s="1" t="s">
        <v>151</v>
      </c>
      <c r="C6" s="2" t="s">
        <v>9</v>
      </c>
      <c r="D6" s="1" t="s">
        <v>102</v>
      </c>
      <c r="E6" s="1" t="s">
        <v>102</v>
      </c>
      <c r="F6" s="1" t="s">
        <v>102</v>
      </c>
      <c r="G6" s="1" t="s">
        <v>102</v>
      </c>
      <c r="H6" s="1" t="s">
        <v>102</v>
      </c>
      <c r="I6" s="1" t="s">
        <v>102</v>
      </c>
      <c r="J6" s="1" t="s">
        <v>102</v>
      </c>
      <c r="K6" s="1" t="s">
        <v>102</v>
      </c>
      <c r="L6" s="1" t="s">
        <v>102</v>
      </c>
      <c r="M6" s="1" t="s">
        <v>102</v>
      </c>
      <c r="N6" s="1" t="s">
        <v>102</v>
      </c>
      <c r="O6" s="1" t="s">
        <v>102</v>
      </c>
      <c r="P6" s="1" t="s">
        <v>102</v>
      </c>
      <c r="Q6" s="1" t="s">
        <v>102</v>
      </c>
      <c r="R6" s="1" t="s">
        <v>102</v>
      </c>
      <c r="S6" s="1" t="s">
        <v>102</v>
      </c>
      <c r="T6" s="1" t="s">
        <v>102</v>
      </c>
      <c r="U6" s="1" t="s">
        <v>102</v>
      </c>
      <c r="V6" s="1" t="s">
        <v>102</v>
      </c>
      <c r="W6" s="1" t="s">
        <v>102</v>
      </c>
    </row>
    <row r="7" spans="2:23" hidden="1" outlineLevel="1" x14ac:dyDescent="0.25">
      <c r="B7" s="1" t="s">
        <v>152</v>
      </c>
      <c r="C7" s="2" t="s">
        <v>9</v>
      </c>
      <c r="D7" s="1" t="s">
        <v>109</v>
      </c>
      <c r="E7" s="1" t="s">
        <v>109</v>
      </c>
      <c r="F7" s="1" t="s">
        <v>109</v>
      </c>
      <c r="G7" s="1" t="s">
        <v>109</v>
      </c>
      <c r="H7" s="1" t="s">
        <v>109</v>
      </c>
      <c r="I7" s="1" t="s">
        <v>109</v>
      </c>
      <c r="J7" s="1" t="s">
        <v>109</v>
      </c>
      <c r="K7" s="1" t="s">
        <v>109</v>
      </c>
      <c r="L7" s="1" t="s">
        <v>109</v>
      </c>
      <c r="M7" s="1" t="s">
        <v>109</v>
      </c>
      <c r="N7" s="1" t="s">
        <v>109</v>
      </c>
      <c r="O7" s="1" t="s">
        <v>109</v>
      </c>
      <c r="P7" s="1" t="s">
        <v>109</v>
      </c>
      <c r="Q7" s="1" t="s">
        <v>109</v>
      </c>
      <c r="R7" s="1" t="s">
        <v>109</v>
      </c>
      <c r="S7" s="1" t="s">
        <v>109</v>
      </c>
      <c r="T7" s="1" t="s">
        <v>109</v>
      </c>
      <c r="U7" s="1" t="s">
        <v>109</v>
      </c>
      <c r="V7" s="1" t="s">
        <v>109</v>
      </c>
      <c r="W7" s="1" t="s">
        <v>109</v>
      </c>
    </row>
    <row r="8" spans="2:23" hidden="1" outlineLevel="1" x14ac:dyDescent="0.25">
      <c r="B8" s="1" t="s">
        <v>154</v>
      </c>
      <c r="C8" s="2" t="s">
        <v>9</v>
      </c>
      <c r="D8" s="1" t="s">
        <v>153</v>
      </c>
      <c r="E8" s="1" t="s">
        <v>153</v>
      </c>
      <c r="F8" s="1" t="s">
        <v>153</v>
      </c>
      <c r="G8" s="1" t="s">
        <v>153</v>
      </c>
      <c r="H8" s="1" t="s">
        <v>153</v>
      </c>
      <c r="I8" s="1" t="s">
        <v>153</v>
      </c>
      <c r="J8" s="1" t="s">
        <v>153</v>
      </c>
      <c r="K8" s="1" t="s">
        <v>153</v>
      </c>
      <c r="L8" s="1" t="s">
        <v>153</v>
      </c>
      <c r="M8" s="1" t="s">
        <v>153</v>
      </c>
      <c r="N8" s="1" t="s">
        <v>153</v>
      </c>
      <c r="O8" s="1" t="s">
        <v>153</v>
      </c>
      <c r="P8" s="1" t="s">
        <v>153</v>
      </c>
      <c r="Q8" s="1" t="s">
        <v>153</v>
      </c>
      <c r="R8" s="1" t="s">
        <v>153</v>
      </c>
      <c r="S8" s="1" t="s">
        <v>153</v>
      </c>
      <c r="T8" s="1" t="s">
        <v>153</v>
      </c>
      <c r="U8" s="1" t="s">
        <v>153</v>
      </c>
      <c r="V8" s="1" t="s">
        <v>153</v>
      </c>
      <c r="W8" s="1" t="s">
        <v>153</v>
      </c>
    </row>
    <row r="9" spans="2:23" hidden="1" outlineLevel="1" x14ac:dyDescent="0.25">
      <c r="C9" s="2" t="s">
        <v>10</v>
      </c>
      <c r="D9" s="1" t="s">
        <v>169</v>
      </c>
      <c r="E9" s="1" t="s">
        <v>169</v>
      </c>
      <c r="F9" s="1" t="s">
        <v>169</v>
      </c>
      <c r="G9" s="1" t="s">
        <v>169</v>
      </c>
      <c r="H9" s="1" t="s">
        <v>169</v>
      </c>
      <c r="I9" s="1" t="s">
        <v>169</v>
      </c>
      <c r="J9" s="1" t="s">
        <v>169</v>
      </c>
      <c r="K9" s="1" t="s">
        <v>169</v>
      </c>
      <c r="L9" s="1" t="s">
        <v>169</v>
      </c>
      <c r="M9" s="1" t="s">
        <v>169</v>
      </c>
      <c r="N9" s="1" t="s">
        <v>169</v>
      </c>
      <c r="O9" s="1" t="s">
        <v>169</v>
      </c>
      <c r="P9" s="1" t="s">
        <v>169</v>
      </c>
      <c r="Q9" s="1" t="s">
        <v>169</v>
      </c>
      <c r="R9" s="1" t="s">
        <v>169</v>
      </c>
      <c r="S9" s="1" t="s">
        <v>169</v>
      </c>
      <c r="T9" s="1" t="s">
        <v>169</v>
      </c>
      <c r="U9" s="1" t="s">
        <v>169</v>
      </c>
      <c r="V9" s="1" t="s">
        <v>169</v>
      </c>
      <c r="W9" s="1" t="s">
        <v>169</v>
      </c>
    </row>
    <row r="10" spans="2:23" hidden="1" outlineLevel="1" x14ac:dyDescent="0.25">
      <c r="C10" s="2" t="s">
        <v>12</v>
      </c>
      <c r="D10" s="1" t="s">
        <v>13</v>
      </c>
      <c r="E10" s="1" t="s">
        <v>13</v>
      </c>
      <c r="F10" s="1" t="s">
        <v>13</v>
      </c>
      <c r="G10" s="1" t="s">
        <v>13</v>
      </c>
      <c r="H10" s="1" t="s">
        <v>13</v>
      </c>
      <c r="I10" s="1" t="s">
        <v>13</v>
      </c>
      <c r="J10" s="1" t="s">
        <v>13</v>
      </c>
      <c r="K10" s="1" t="s">
        <v>13</v>
      </c>
      <c r="L10" s="1" t="s">
        <v>13</v>
      </c>
      <c r="M10" s="1" t="s">
        <v>13</v>
      </c>
      <c r="N10" s="1" t="s">
        <v>13</v>
      </c>
      <c r="O10" s="1" t="s">
        <v>13</v>
      </c>
      <c r="P10" s="1" t="s">
        <v>13</v>
      </c>
      <c r="Q10" s="1" t="s">
        <v>13</v>
      </c>
      <c r="R10" s="1" t="s">
        <v>13</v>
      </c>
      <c r="S10" s="1" t="s">
        <v>13</v>
      </c>
      <c r="T10" s="1" t="s">
        <v>13</v>
      </c>
      <c r="U10" s="1" t="s">
        <v>13</v>
      </c>
      <c r="V10" s="1" t="s">
        <v>13</v>
      </c>
      <c r="W10" s="1" t="s">
        <v>13</v>
      </c>
    </row>
    <row r="11" spans="2:23" hidden="1" outlineLevel="1" x14ac:dyDescent="0.25">
      <c r="C11" s="2" t="s">
        <v>14</v>
      </c>
    </row>
    <row r="12" spans="2:23" hidden="1" outlineLevel="1" x14ac:dyDescent="0.25">
      <c r="C12" s="2" t="s">
        <v>15</v>
      </c>
      <c r="D12" s="1" t="s">
        <v>16</v>
      </c>
      <c r="E12" s="1" t="s">
        <v>16</v>
      </c>
      <c r="F12" s="1" t="s">
        <v>16</v>
      </c>
      <c r="G12" s="1" t="s">
        <v>16</v>
      </c>
      <c r="H12" s="1" t="s">
        <v>16</v>
      </c>
      <c r="I12" s="1" t="s">
        <v>16</v>
      </c>
      <c r="J12" s="1" t="s">
        <v>16</v>
      </c>
      <c r="K12" s="1" t="s">
        <v>16</v>
      </c>
      <c r="L12" s="1" t="s">
        <v>16</v>
      </c>
      <c r="M12" s="1" t="s">
        <v>16</v>
      </c>
      <c r="N12" s="1" t="s">
        <v>16</v>
      </c>
      <c r="O12" s="1" t="s">
        <v>16</v>
      </c>
      <c r="P12" s="1" t="s">
        <v>16</v>
      </c>
      <c r="Q12" s="1" t="s">
        <v>16</v>
      </c>
      <c r="R12" s="1" t="s">
        <v>16</v>
      </c>
      <c r="S12" s="1" t="s">
        <v>16</v>
      </c>
      <c r="T12" s="1" t="s">
        <v>16</v>
      </c>
      <c r="U12" s="1" t="s">
        <v>16</v>
      </c>
      <c r="V12" s="1" t="s">
        <v>16</v>
      </c>
      <c r="W12" s="1" t="s">
        <v>16</v>
      </c>
    </row>
    <row r="13" spans="2:23" hidden="1" outlineLevel="1" x14ac:dyDescent="0.25">
      <c r="C13" s="2" t="s">
        <v>17</v>
      </c>
      <c r="D13" s="1" t="s">
        <v>18</v>
      </c>
      <c r="E13" s="1" t="s">
        <v>18</v>
      </c>
      <c r="F13" s="1" t="s">
        <v>18</v>
      </c>
      <c r="G13" s="1" t="s">
        <v>18</v>
      </c>
      <c r="H13" s="1" t="s">
        <v>18</v>
      </c>
      <c r="I13" s="1" t="s">
        <v>18</v>
      </c>
      <c r="J13" s="1" t="s">
        <v>18</v>
      </c>
      <c r="K13" s="1" t="s">
        <v>18</v>
      </c>
      <c r="L13" s="1" t="s">
        <v>18</v>
      </c>
      <c r="M13" s="1" t="s">
        <v>18</v>
      </c>
      <c r="N13" s="1" t="s">
        <v>18</v>
      </c>
      <c r="O13" s="1" t="s">
        <v>18</v>
      </c>
      <c r="P13" s="1" t="s">
        <v>18</v>
      </c>
      <c r="Q13" s="1" t="s">
        <v>18</v>
      </c>
      <c r="R13" s="1" t="s">
        <v>18</v>
      </c>
      <c r="S13" s="1" t="s">
        <v>18</v>
      </c>
      <c r="T13" s="1" t="s">
        <v>18</v>
      </c>
      <c r="U13" s="1" t="s">
        <v>18</v>
      </c>
      <c r="V13" s="1" t="s">
        <v>18</v>
      </c>
      <c r="W13" s="1" t="s">
        <v>18</v>
      </c>
    </row>
    <row r="14" spans="2:23" hidden="1" outlineLevel="1" x14ac:dyDescent="0.25">
      <c r="C14" s="2" t="s">
        <v>19</v>
      </c>
      <c r="D14" s="1" t="s">
        <v>20</v>
      </c>
      <c r="E14" s="1" t="s">
        <v>20</v>
      </c>
      <c r="F14" s="1" t="s">
        <v>20</v>
      </c>
      <c r="G14" s="1" t="s">
        <v>20</v>
      </c>
      <c r="H14" s="1" t="s">
        <v>20</v>
      </c>
      <c r="I14" s="1" t="s">
        <v>20</v>
      </c>
      <c r="J14" s="1" t="s">
        <v>20</v>
      </c>
      <c r="K14" s="1" t="s">
        <v>20</v>
      </c>
      <c r="L14" s="1" t="s">
        <v>20</v>
      </c>
      <c r="M14" s="1" t="s">
        <v>20</v>
      </c>
      <c r="N14" s="1" t="s">
        <v>20</v>
      </c>
      <c r="O14" s="1" t="s">
        <v>20</v>
      </c>
      <c r="P14" s="1" t="s">
        <v>20</v>
      </c>
      <c r="Q14" s="1" t="s">
        <v>20</v>
      </c>
      <c r="R14" s="1" t="s">
        <v>20</v>
      </c>
      <c r="S14" s="1" t="s">
        <v>20</v>
      </c>
      <c r="T14" s="1" t="s">
        <v>20</v>
      </c>
      <c r="U14" s="1" t="s">
        <v>20</v>
      </c>
      <c r="V14" s="1" t="s">
        <v>20</v>
      </c>
      <c r="W14" s="1" t="s">
        <v>20</v>
      </c>
    </row>
    <row r="15" spans="2:23" hidden="1" outlineLevel="1" x14ac:dyDescent="0.25">
      <c r="C15" s="2" t="s">
        <v>21</v>
      </c>
      <c r="D15" s="1" t="s">
        <v>22</v>
      </c>
      <c r="E15" s="1" t="s">
        <v>22</v>
      </c>
      <c r="F15" s="1" t="s">
        <v>22</v>
      </c>
      <c r="G15" s="1" t="s">
        <v>22</v>
      </c>
      <c r="H15" s="1" t="s">
        <v>22</v>
      </c>
      <c r="I15" s="1" t="s">
        <v>22</v>
      </c>
      <c r="J15" s="1" t="s">
        <v>22</v>
      </c>
      <c r="K15" s="1" t="s">
        <v>22</v>
      </c>
      <c r="L15" s="1" t="s">
        <v>22</v>
      </c>
      <c r="M15" s="1" t="s">
        <v>22</v>
      </c>
      <c r="N15" s="1" t="s">
        <v>22</v>
      </c>
      <c r="O15" s="1" t="s">
        <v>22</v>
      </c>
      <c r="P15" s="1" t="s">
        <v>22</v>
      </c>
      <c r="Q15" s="1" t="s">
        <v>22</v>
      </c>
      <c r="R15" s="1" t="s">
        <v>22</v>
      </c>
      <c r="S15" s="1" t="s">
        <v>22</v>
      </c>
      <c r="T15" s="1" t="s">
        <v>22</v>
      </c>
      <c r="U15" s="1" t="s">
        <v>22</v>
      </c>
      <c r="V15" s="1" t="s">
        <v>22</v>
      </c>
      <c r="W15" s="1" t="s">
        <v>22</v>
      </c>
    </row>
    <row r="16" spans="2:23" hidden="1" outlineLevel="1" x14ac:dyDescent="0.25">
      <c r="C16" s="2" t="s">
        <v>23</v>
      </c>
      <c r="D16" s="28" t="s">
        <v>24</v>
      </c>
      <c r="E16" s="28" t="s">
        <v>24</v>
      </c>
      <c r="F16" s="28" t="s">
        <v>24</v>
      </c>
      <c r="G16" s="28" t="s">
        <v>24</v>
      </c>
      <c r="H16" s="28" t="s">
        <v>24</v>
      </c>
      <c r="I16" s="28" t="s">
        <v>24</v>
      </c>
      <c r="J16" s="28" t="s">
        <v>24</v>
      </c>
      <c r="K16" s="28" t="s">
        <v>24</v>
      </c>
      <c r="L16" s="28" t="s">
        <v>24</v>
      </c>
      <c r="M16" s="28" t="s">
        <v>24</v>
      </c>
      <c r="N16" s="28" t="s">
        <v>24</v>
      </c>
      <c r="O16" s="28" t="s">
        <v>24</v>
      </c>
      <c r="P16" s="28" t="s">
        <v>24</v>
      </c>
      <c r="Q16" s="28" t="s">
        <v>24</v>
      </c>
      <c r="R16" s="28" t="s">
        <v>24</v>
      </c>
      <c r="S16" s="28" t="s">
        <v>24</v>
      </c>
      <c r="T16" s="28" t="s">
        <v>24</v>
      </c>
      <c r="U16" s="28" t="s">
        <v>24</v>
      </c>
      <c r="V16" s="28" t="s">
        <v>24</v>
      </c>
      <c r="W16" s="28" t="s">
        <v>24</v>
      </c>
    </row>
    <row r="17" spans="1:24" hidden="1" outlineLevel="1" x14ac:dyDescent="0.25">
      <c r="C17" s="7" t="s">
        <v>25</v>
      </c>
      <c r="D17" s="29" t="s">
        <v>26</v>
      </c>
      <c r="E17" s="29" t="s">
        <v>26</v>
      </c>
      <c r="F17" s="29" t="s">
        <v>26</v>
      </c>
      <c r="G17" s="29" t="s">
        <v>26</v>
      </c>
      <c r="H17" s="29" t="s">
        <v>26</v>
      </c>
      <c r="I17" s="29" t="s">
        <v>26</v>
      </c>
      <c r="J17" s="29" t="s">
        <v>26</v>
      </c>
      <c r="K17" s="29" t="s">
        <v>26</v>
      </c>
      <c r="L17" s="29" t="s">
        <v>26</v>
      </c>
      <c r="M17" s="29" t="s">
        <v>26</v>
      </c>
      <c r="N17" s="29" t="s">
        <v>26</v>
      </c>
      <c r="O17" s="29" t="s">
        <v>26</v>
      </c>
      <c r="P17" s="29" t="s">
        <v>26</v>
      </c>
      <c r="Q17" s="29" t="s">
        <v>26</v>
      </c>
      <c r="R17" s="29" t="s">
        <v>26</v>
      </c>
      <c r="S17" s="29" t="s">
        <v>26</v>
      </c>
      <c r="T17" s="29" t="s">
        <v>26</v>
      </c>
      <c r="U17" s="29" t="s">
        <v>26</v>
      </c>
      <c r="V17" s="29" t="s">
        <v>26</v>
      </c>
      <c r="W17" s="29" t="s">
        <v>26</v>
      </c>
    </row>
    <row r="18" spans="1:24" collapsed="1" x14ac:dyDescent="0.25"/>
    <row r="20" spans="1:24" x14ac:dyDescent="0.25">
      <c r="C20" s="30"/>
      <c r="D20" s="15"/>
      <c r="E20" s="15"/>
      <c r="F20" s="15"/>
      <c r="G20" s="15"/>
      <c r="H20" s="15"/>
      <c r="I20" s="15"/>
      <c r="J20" s="15"/>
      <c r="K20" s="15"/>
      <c r="L20" s="15"/>
      <c r="M20" s="15"/>
      <c r="N20" s="15"/>
      <c r="O20" s="15"/>
      <c r="P20" s="15"/>
      <c r="Q20" s="15"/>
      <c r="R20" s="15"/>
      <c r="S20" s="15"/>
      <c r="T20" s="15"/>
      <c r="U20" s="15"/>
      <c r="V20" s="15"/>
      <c r="W20" s="15"/>
    </row>
    <row r="21" spans="1:24" x14ac:dyDescent="0.25">
      <c r="C21" s="15"/>
      <c r="D21" s="15"/>
      <c r="E21" s="15"/>
      <c r="F21" s="15"/>
      <c r="G21" s="15"/>
      <c r="H21" s="15"/>
      <c r="I21" s="15"/>
      <c r="J21" s="15"/>
      <c r="K21" s="15"/>
      <c r="L21" s="15"/>
      <c r="M21" s="15"/>
      <c r="N21" s="15"/>
      <c r="O21" s="15"/>
      <c r="P21" s="15"/>
      <c r="Q21" s="15"/>
      <c r="R21" s="15"/>
      <c r="S21" s="15"/>
      <c r="T21" s="15"/>
      <c r="U21" s="15"/>
      <c r="V21" s="15"/>
      <c r="W21" s="15"/>
    </row>
    <row r="22" spans="1:24" x14ac:dyDescent="0.25">
      <c r="C22" s="77" t="s">
        <v>27</v>
      </c>
      <c r="D22" s="78" t="str">
        <f>+D4&amp;" "&amp;D2</f>
        <v>1Q 2017</v>
      </c>
      <c r="E22" s="78" t="str">
        <f t="shared" ref="E22:H22" si="0">+E4&amp;" "&amp;E2</f>
        <v>2Q 2017</v>
      </c>
      <c r="F22" s="78" t="str">
        <f t="shared" si="0"/>
        <v>3Q 2017</v>
      </c>
      <c r="G22" s="78" t="str">
        <f t="shared" si="0"/>
        <v>4Q 2017</v>
      </c>
      <c r="H22" s="78" t="str">
        <f t="shared" si="0"/>
        <v>1Q 2018</v>
      </c>
      <c r="I22" s="78" t="str">
        <f t="shared" ref="I22:J22" si="1">+I4&amp;" "&amp;I2</f>
        <v>2Q 2018</v>
      </c>
      <c r="J22" s="78" t="str">
        <f t="shared" si="1"/>
        <v>3Q 2018</v>
      </c>
      <c r="K22" s="78" t="str">
        <f t="shared" ref="K22:L22" si="2">+K4&amp;" "&amp;K2</f>
        <v>4Q 2018</v>
      </c>
      <c r="L22" s="78" t="str">
        <f t="shared" si="2"/>
        <v>1Q 2019</v>
      </c>
      <c r="M22" s="78" t="str">
        <f t="shared" ref="M22:N22" si="3">+M4&amp;" "&amp;M2</f>
        <v>2Q 2019</v>
      </c>
      <c r="N22" s="78" t="str">
        <f t="shared" si="3"/>
        <v>3Q 2019</v>
      </c>
      <c r="O22" s="78" t="str">
        <f t="shared" ref="O22:P22" si="4">+O4&amp;" "&amp;O2</f>
        <v>4Q 2019</v>
      </c>
      <c r="P22" s="78" t="str">
        <f t="shared" si="4"/>
        <v>1Q 2020</v>
      </c>
      <c r="Q22" s="78" t="str">
        <f t="shared" ref="Q22:V22" si="5">+Q4&amp;" "&amp;Q2</f>
        <v>2Q 2020</v>
      </c>
      <c r="R22" s="78" t="str">
        <f t="shared" si="5"/>
        <v>3Q 2020</v>
      </c>
      <c r="S22" s="78" t="str">
        <f t="shared" si="5"/>
        <v>4Q 2020</v>
      </c>
      <c r="T22" s="78" t="str">
        <f t="shared" si="5"/>
        <v>1Q 2021</v>
      </c>
      <c r="U22" s="78" t="str">
        <f t="shared" si="5"/>
        <v>2Q 2021</v>
      </c>
      <c r="V22" s="78" t="str">
        <f t="shared" si="5"/>
        <v>3Q 2021</v>
      </c>
      <c r="W22" s="78" t="str">
        <f t="shared" ref="W22" si="6">+W4&amp;" "&amp;W2</f>
        <v>4Q 2021</v>
      </c>
    </row>
    <row r="23" spans="1:24" x14ac:dyDescent="0.25">
      <c r="C23" s="15"/>
      <c r="D23" s="15"/>
      <c r="E23" s="15"/>
      <c r="F23" s="15"/>
      <c r="G23" s="15"/>
      <c r="H23" s="15"/>
      <c r="I23" s="15"/>
      <c r="J23" s="15"/>
      <c r="K23" s="15"/>
      <c r="L23" s="15"/>
      <c r="M23" s="15"/>
      <c r="N23" s="15"/>
      <c r="O23" s="15"/>
      <c r="P23" s="15"/>
      <c r="Q23" s="15"/>
      <c r="R23" s="15"/>
      <c r="S23" s="15"/>
      <c r="T23" s="15"/>
      <c r="U23" s="15"/>
      <c r="V23" s="15"/>
      <c r="W23" s="15"/>
    </row>
    <row r="24" spans="1:24" x14ac:dyDescent="0.25">
      <c r="C24" s="30" t="s">
        <v>146</v>
      </c>
      <c r="D24" s="15"/>
      <c r="E24" s="15"/>
      <c r="F24" s="15"/>
      <c r="G24" s="15"/>
      <c r="H24" s="15"/>
      <c r="I24" s="15"/>
      <c r="J24" s="15"/>
      <c r="K24" s="15"/>
      <c r="L24" s="15"/>
      <c r="M24" s="15"/>
      <c r="N24" s="15"/>
      <c r="O24" s="15"/>
      <c r="P24" s="15"/>
      <c r="Q24" s="15"/>
      <c r="R24" s="15"/>
      <c r="S24" s="15"/>
      <c r="T24" s="15"/>
      <c r="U24" s="15"/>
      <c r="V24" s="15"/>
      <c r="W24" s="15"/>
    </row>
    <row r="25" spans="1:24" x14ac:dyDescent="0.25">
      <c r="B25" s="1" t="s">
        <v>266</v>
      </c>
      <c r="C25" s="15" t="s">
        <v>147</v>
      </c>
      <c r="D25" s="34">
        <v>1883.1</v>
      </c>
      <c r="E25" s="34">
        <v>4214.6000000000004</v>
      </c>
      <c r="F25" s="34">
        <v>6869.7</v>
      </c>
      <c r="G25" s="34">
        <v>10165.1</v>
      </c>
      <c r="H25" s="34">
        <v>3234.9</v>
      </c>
      <c r="I25" s="34">
        <v>7145</v>
      </c>
      <c r="J25" s="34">
        <v>10195.700000000001</v>
      </c>
      <c r="K25" s="34">
        <v>13130.5</v>
      </c>
      <c r="L25" s="34">
        <v>2792.2</v>
      </c>
      <c r="M25" s="34">
        <v>5590.3</v>
      </c>
      <c r="N25" s="34">
        <v>8475.4</v>
      </c>
      <c r="O25" s="34">
        <v>11319.4</v>
      </c>
      <c r="P25" s="34">
        <v>2523.1</v>
      </c>
      <c r="Q25" s="34">
        <v>5646.8</v>
      </c>
      <c r="R25" s="34">
        <v>8868.9</v>
      </c>
      <c r="S25" s="34">
        <v>12800</v>
      </c>
      <c r="T25" s="34">
        <v>3723.3</v>
      </c>
      <c r="U25" s="34">
        <v>7311.1</v>
      </c>
      <c r="V25" s="34">
        <v>12160.1</v>
      </c>
      <c r="W25" s="34">
        <v>17429.5</v>
      </c>
    </row>
    <row r="26" spans="1:24" x14ac:dyDescent="0.25">
      <c r="B26" s="1" t="s">
        <v>254</v>
      </c>
      <c r="C26" s="15" t="s">
        <v>244</v>
      </c>
      <c r="D26" s="34">
        <v>2304.1</v>
      </c>
      <c r="E26" s="34">
        <v>4748</v>
      </c>
      <c r="F26" s="34">
        <v>7024.3</v>
      </c>
      <c r="G26" s="34">
        <v>9678.6</v>
      </c>
      <c r="H26" s="34">
        <v>2767.6</v>
      </c>
      <c r="I26" s="34">
        <v>5544.6</v>
      </c>
      <c r="J26" s="34">
        <v>8027.7</v>
      </c>
      <c r="K26" s="34">
        <v>10821.7</v>
      </c>
      <c r="L26" s="34">
        <v>2683.7</v>
      </c>
      <c r="M26" s="34">
        <v>5268.4</v>
      </c>
      <c r="N26" s="34">
        <v>7713.7</v>
      </c>
      <c r="O26" s="34">
        <v>10150.799999999999</v>
      </c>
      <c r="P26" s="34">
        <v>2945.5</v>
      </c>
      <c r="Q26" s="34">
        <v>5444.1</v>
      </c>
      <c r="R26" s="34">
        <v>7907.4</v>
      </c>
      <c r="S26" s="34">
        <v>10803.8</v>
      </c>
      <c r="T26" s="34">
        <v>3136</v>
      </c>
      <c r="U26" s="34">
        <v>6490.7</v>
      </c>
      <c r="V26" s="34">
        <v>10048.6</v>
      </c>
      <c r="W26" s="34">
        <v>14783.3</v>
      </c>
    </row>
    <row r="27" spans="1:24" x14ac:dyDescent="0.25">
      <c r="B27" s="1" t="s">
        <v>245</v>
      </c>
      <c r="C27" s="15" t="s">
        <v>246</v>
      </c>
      <c r="D27" s="34">
        <v>384.1</v>
      </c>
      <c r="E27" s="34">
        <v>768.7</v>
      </c>
      <c r="F27" s="34">
        <v>1166</v>
      </c>
      <c r="G27" s="34">
        <v>1586.3</v>
      </c>
      <c r="H27" s="34">
        <v>444.3</v>
      </c>
      <c r="I27" s="34">
        <v>893.4</v>
      </c>
      <c r="J27" s="34">
        <v>1368.8</v>
      </c>
      <c r="K27" s="34">
        <v>1894.5</v>
      </c>
      <c r="L27" s="34">
        <v>465.9</v>
      </c>
      <c r="M27" s="34">
        <v>946.5</v>
      </c>
      <c r="N27" s="34">
        <v>1377.1</v>
      </c>
      <c r="O27" s="34">
        <v>1838.5</v>
      </c>
      <c r="P27" s="34">
        <v>475.4</v>
      </c>
      <c r="Q27" s="34">
        <v>956.1</v>
      </c>
      <c r="R27" s="34">
        <v>1408.6</v>
      </c>
      <c r="S27" s="34">
        <v>1870</v>
      </c>
      <c r="T27" s="34">
        <v>486.2</v>
      </c>
      <c r="U27" s="34">
        <v>992.1</v>
      </c>
      <c r="V27" s="34">
        <v>1552.4</v>
      </c>
      <c r="W27" s="34">
        <v>2176.1</v>
      </c>
    </row>
    <row r="28" spans="1:24" x14ac:dyDescent="0.25">
      <c r="A28" s="1" t="s">
        <v>257</v>
      </c>
      <c r="B28" s="1" t="s">
        <v>247</v>
      </c>
      <c r="C28" s="15" t="s">
        <v>148</v>
      </c>
      <c r="D28" s="34">
        <v>85.9</v>
      </c>
      <c r="E28" s="34">
        <v>208.8</v>
      </c>
      <c r="F28" s="34">
        <v>332.3</v>
      </c>
      <c r="G28" s="34">
        <v>487.7</v>
      </c>
      <c r="H28" s="49">
        <v>91</v>
      </c>
      <c r="I28" s="49">
        <v>216.7</v>
      </c>
      <c r="J28" s="49">
        <v>358.1</v>
      </c>
      <c r="K28" s="49">
        <v>448.5</v>
      </c>
      <c r="L28" s="49">
        <v>125</v>
      </c>
      <c r="M28" s="49">
        <v>248.7</v>
      </c>
      <c r="N28" s="49">
        <v>403</v>
      </c>
      <c r="O28" s="49">
        <v>539.1</v>
      </c>
      <c r="P28" s="49">
        <v>135.69999999999999</v>
      </c>
      <c r="Q28" s="49">
        <v>267.8</v>
      </c>
      <c r="R28" s="49">
        <v>343.2</v>
      </c>
      <c r="S28" s="49">
        <v>475.9</v>
      </c>
      <c r="T28" s="49">
        <v>173.8</v>
      </c>
      <c r="U28" s="49">
        <v>422.7</v>
      </c>
      <c r="V28" s="49">
        <v>593</v>
      </c>
      <c r="W28" s="49">
        <v>732.7</v>
      </c>
    </row>
    <row r="29" spans="1:24" x14ac:dyDescent="0.25">
      <c r="B29" s="1" t="s">
        <v>257</v>
      </c>
      <c r="C29" s="15" t="s">
        <v>149</v>
      </c>
      <c r="D29" s="45">
        <f t="shared" ref="D29:R29" si="7">D30-SUM(D25:D28)</f>
        <v>-190.5</v>
      </c>
      <c r="E29" s="45">
        <f t="shared" si="7"/>
        <v>-418.30000000000109</v>
      </c>
      <c r="F29" s="45">
        <f t="shared" si="7"/>
        <v>-670.29999999999927</v>
      </c>
      <c r="G29" s="45">
        <f t="shared" si="7"/>
        <v>-932.40000000000146</v>
      </c>
      <c r="H29" s="45">
        <f t="shared" si="7"/>
        <v>-226.10000000000036</v>
      </c>
      <c r="I29" s="45">
        <f t="shared" si="7"/>
        <v>-504.30000000000109</v>
      </c>
      <c r="J29" s="45">
        <f t="shared" si="7"/>
        <v>-812.5</v>
      </c>
      <c r="K29" s="45">
        <f t="shared" si="7"/>
        <v>-1064.9000000000015</v>
      </c>
      <c r="L29" s="45">
        <f t="shared" si="7"/>
        <v>-234.09999999999945</v>
      </c>
      <c r="M29" s="45">
        <f t="shared" si="7"/>
        <v>-484.80000000000109</v>
      </c>
      <c r="N29" s="45">
        <f t="shared" si="7"/>
        <v>-860.09999999999854</v>
      </c>
      <c r="O29" s="45">
        <f t="shared" si="7"/>
        <v>-1179.5999999999949</v>
      </c>
      <c r="P29" s="45">
        <f t="shared" si="7"/>
        <v>-281.39999999999964</v>
      </c>
      <c r="Q29" s="45">
        <f t="shared" si="7"/>
        <v>-637.90000000000146</v>
      </c>
      <c r="R29" s="45">
        <f t="shared" si="7"/>
        <v>-965.59999999999854</v>
      </c>
      <c r="S29" s="45">
        <f t="shared" ref="S29:T29" si="8">S30-SUM(S25:S28)</f>
        <v>-1258.6000000000022</v>
      </c>
      <c r="T29" s="45">
        <f t="shared" si="8"/>
        <v>-326.19999999999982</v>
      </c>
      <c r="U29" s="45">
        <f t="shared" ref="U29:V29" si="9">U30-SUM(U25:U28)</f>
        <v>-691.30000000000109</v>
      </c>
      <c r="V29" s="45">
        <f t="shared" si="9"/>
        <v>-1033.3000000000029</v>
      </c>
      <c r="W29" s="45">
        <f t="shared" ref="W29" si="10">W30-SUM(W25:W28)</f>
        <v>-1267.5</v>
      </c>
    </row>
    <row r="30" spans="1:24" x14ac:dyDescent="0.25">
      <c r="B30" s="1" t="s">
        <v>256</v>
      </c>
      <c r="C30" s="73" t="s">
        <v>150</v>
      </c>
      <c r="D30" s="90">
        <v>4466.7</v>
      </c>
      <c r="E30" s="90">
        <v>9521.7999999999993</v>
      </c>
      <c r="F30" s="90">
        <v>14722</v>
      </c>
      <c r="G30" s="90">
        <v>20985.3</v>
      </c>
      <c r="H30" s="90">
        <v>6311.7</v>
      </c>
      <c r="I30" s="90">
        <v>13295.4</v>
      </c>
      <c r="J30" s="90">
        <v>19137.8</v>
      </c>
      <c r="K30" s="90">
        <v>25230.3</v>
      </c>
      <c r="L30" s="90">
        <v>5832.7</v>
      </c>
      <c r="M30" s="90">
        <v>11569.1</v>
      </c>
      <c r="N30" s="90">
        <v>17109.099999999999</v>
      </c>
      <c r="O30" s="90">
        <v>22668.2</v>
      </c>
      <c r="P30" s="90">
        <v>5798.3</v>
      </c>
      <c r="Q30" s="90">
        <v>11676.9</v>
      </c>
      <c r="R30" s="90">
        <v>17562.5</v>
      </c>
      <c r="S30" s="90">
        <v>24691.1</v>
      </c>
      <c r="T30" s="90">
        <v>7193.1</v>
      </c>
      <c r="U30" s="90">
        <v>14525.3</v>
      </c>
      <c r="V30" s="90">
        <v>23320.799999999999</v>
      </c>
      <c r="W30" s="90">
        <v>33854.1</v>
      </c>
    </row>
    <row r="31" spans="1:24" x14ac:dyDescent="0.25">
      <c r="C31" s="15"/>
      <c r="D31" s="34"/>
      <c r="E31" s="34"/>
      <c r="F31" s="34"/>
      <c r="G31" s="34"/>
      <c r="H31" s="34"/>
      <c r="I31" s="34"/>
      <c r="J31" s="34"/>
      <c r="K31" s="34"/>
      <c r="L31" s="34"/>
      <c r="M31" s="34"/>
      <c r="N31" s="34"/>
      <c r="O31" s="34"/>
      <c r="P31" s="34"/>
      <c r="Q31" s="34"/>
      <c r="R31" s="34"/>
      <c r="S31" s="34"/>
      <c r="T31" s="34"/>
      <c r="U31" s="34"/>
      <c r="V31" s="34"/>
      <c r="W31" s="34"/>
    </row>
    <row r="32" spans="1:24" s="8" customFormat="1" x14ac:dyDescent="0.25">
      <c r="C32" s="30" t="s">
        <v>152</v>
      </c>
      <c r="D32" s="35"/>
      <c r="E32" s="35"/>
      <c r="F32" s="35"/>
      <c r="G32" s="35"/>
      <c r="H32" s="35"/>
      <c r="I32" s="35"/>
      <c r="J32" s="35"/>
      <c r="K32" s="35"/>
      <c r="L32" s="35"/>
      <c r="M32" s="35"/>
      <c r="N32" s="35"/>
      <c r="O32" s="35"/>
      <c r="P32" s="35"/>
      <c r="Q32" s="35"/>
      <c r="R32" s="35"/>
      <c r="S32" s="35"/>
      <c r="T32" s="35"/>
      <c r="U32" s="35"/>
      <c r="V32" s="35"/>
      <c r="W32" s="35"/>
      <c r="X32"/>
    </row>
    <row r="33" spans="2:23" x14ac:dyDescent="0.25">
      <c r="B33" s="1" t="s">
        <v>266</v>
      </c>
      <c r="C33" s="15" t="s">
        <v>147</v>
      </c>
      <c r="D33" s="34">
        <v>123.6</v>
      </c>
      <c r="E33" s="34">
        <v>475.1</v>
      </c>
      <c r="F33" s="34">
        <v>938.1</v>
      </c>
      <c r="G33" s="34">
        <v>1589.9</v>
      </c>
      <c r="H33" s="34">
        <v>835.8</v>
      </c>
      <c r="I33" s="34">
        <v>2227.1</v>
      </c>
      <c r="J33" s="34">
        <v>3088.7</v>
      </c>
      <c r="K33" s="34">
        <v>3629</v>
      </c>
      <c r="L33" s="34">
        <v>418</v>
      </c>
      <c r="M33" s="34">
        <v>756.4</v>
      </c>
      <c r="N33" s="34">
        <v>1191.0999999999999</v>
      </c>
      <c r="O33" s="34">
        <v>1486.3</v>
      </c>
      <c r="P33" s="34">
        <v>189.7</v>
      </c>
      <c r="Q33" s="34">
        <v>421</v>
      </c>
      <c r="R33" s="34">
        <v>770.2</v>
      </c>
      <c r="S33" s="34">
        <v>1325.6</v>
      </c>
      <c r="T33" s="34">
        <v>586.9</v>
      </c>
      <c r="U33" s="34">
        <v>1159.9000000000001</v>
      </c>
      <c r="V33" s="34">
        <v>2328.1999999999998</v>
      </c>
      <c r="W33" s="34">
        <v>3672</v>
      </c>
    </row>
    <row r="34" spans="2:23" x14ac:dyDescent="0.25">
      <c r="B34" s="1" t="s">
        <v>254</v>
      </c>
      <c r="C34" s="15" t="s">
        <v>244</v>
      </c>
      <c r="D34" s="34">
        <v>255.2</v>
      </c>
      <c r="E34" s="34">
        <v>663.1</v>
      </c>
      <c r="F34" s="34">
        <v>1007.2</v>
      </c>
      <c r="G34" s="34">
        <v>1428.3</v>
      </c>
      <c r="H34" s="34">
        <v>602.5</v>
      </c>
      <c r="I34" s="34">
        <v>1145.7</v>
      </c>
      <c r="J34" s="34">
        <v>1619.5</v>
      </c>
      <c r="K34" s="34">
        <v>1990</v>
      </c>
      <c r="L34" s="34">
        <v>383.2</v>
      </c>
      <c r="M34" s="34">
        <v>624.79999999999995</v>
      </c>
      <c r="N34" s="34">
        <v>796</v>
      </c>
      <c r="O34" s="34">
        <v>994.4</v>
      </c>
      <c r="P34" s="34">
        <v>374.4</v>
      </c>
      <c r="Q34" s="34">
        <v>742.9</v>
      </c>
      <c r="R34" s="34">
        <v>882.8</v>
      </c>
      <c r="S34" s="34">
        <v>1221.4000000000001</v>
      </c>
      <c r="T34" s="34">
        <v>526.1</v>
      </c>
      <c r="U34" s="34">
        <v>1198.2</v>
      </c>
      <c r="V34" s="34">
        <v>2056.3000000000002</v>
      </c>
      <c r="W34" s="34">
        <v>3702.3</v>
      </c>
    </row>
    <row r="35" spans="2:23" x14ac:dyDescent="0.25">
      <c r="B35" s="1" t="s">
        <v>245</v>
      </c>
      <c r="C35" s="15" t="s">
        <v>246</v>
      </c>
      <c r="D35" s="34">
        <v>80.2</v>
      </c>
      <c r="E35" s="34">
        <v>152.30000000000001</v>
      </c>
      <c r="F35" s="34">
        <v>218</v>
      </c>
      <c r="G35" s="34">
        <v>276.5</v>
      </c>
      <c r="H35" s="34">
        <v>76.400000000000006</v>
      </c>
      <c r="I35" s="34">
        <v>156.80000000000001</v>
      </c>
      <c r="J35" s="34">
        <v>253.1</v>
      </c>
      <c r="K35" s="34">
        <v>335.2</v>
      </c>
      <c r="L35" s="34">
        <v>83.3</v>
      </c>
      <c r="M35" s="34">
        <v>169.3</v>
      </c>
      <c r="N35" s="34">
        <v>240</v>
      </c>
      <c r="O35" s="34">
        <v>312.3</v>
      </c>
      <c r="P35" s="34">
        <v>101.8</v>
      </c>
      <c r="Q35" s="34">
        <v>221.6</v>
      </c>
      <c r="R35" s="34">
        <v>332.6</v>
      </c>
      <c r="S35" s="34">
        <v>438.2</v>
      </c>
      <c r="T35" s="34">
        <v>120.7</v>
      </c>
      <c r="U35" s="34">
        <v>238.7</v>
      </c>
      <c r="V35" s="34">
        <v>379</v>
      </c>
      <c r="W35" s="34">
        <v>507.6</v>
      </c>
    </row>
    <row r="36" spans="2:23" x14ac:dyDescent="0.25">
      <c r="B36" s="1" t="s">
        <v>247</v>
      </c>
      <c r="C36" s="15" t="s">
        <v>148</v>
      </c>
      <c r="D36" s="45">
        <v>-19.8</v>
      </c>
      <c r="E36" s="45">
        <v>-40.6</v>
      </c>
      <c r="F36" s="45">
        <v>-51</v>
      </c>
      <c r="G36" s="45">
        <v>-101.9</v>
      </c>
      <c r="H36" s="45">
        <v>-55.3</v>
      </c>
      <c r="I36" s="45">
        <v>-99.3</v>
      </c>
      <c r="J36" s="45">
        <v>-126</v>
      </c>
      <c r="K36" s="45">
        <v>-158.19999999999999</v>
      </c>
      <c r="L36" s="45">
        <v>-35.799999999999997</v>
      </c>
      <c r="M36" s="45">
        <v>-73.099999999999994</v>
      </c>
      <c r="N36" s="45">
        <v>-99.7</v>
      </c>
      <c r="O36" s="45">
        <v>-154.69999999999999</v>
      </c>
      <c r="P36" s="45">
        <v>-66.900000000000006</v>
      </c>
      <c r="Q36" s="45">
        <v>-124.4</v>
      </c>
      <c r="R36" s="45">
        <v>-194.5</v>
      </c>
      <c r="S36" s="45">
        <v>-266.89999999999998</v>
      </c>
      <c r="T36" s="45">
        <v>-18.399999999999999</v>
      </c>
      <c r="U36" s="45">
        <v>-6.9</v>
      </c>
      <c r="V36" s="45">
        <v>-23</v>
      </c>
      <c r="W36" s="45">
        <v>-44</v>
      </c>
    </row>
    <row r="37" spans="2:23" x14ac:dyDescent="0.25">
      <c r="B37" s="1" t="s">
        <v>257</v>
      </c>
      <c r="C37" s="18" t="s">
        <v>149</v>
      </c>
      <c r="D37" s="46">
        <v>3.2</v>
      </c>
      <c r="E37" s="46">
        <v>3</v>
      </c>
      <c r="F37" s="46">
        <v>-1.7</v>
      </c>
      <c r="G37" s="46">
        <v>-4.5</v>
      </c>
      <c r="H37" s="46">
        <v>-5.7</v>
      </c>
      <c r="I37" s="46">
        <v>-6</v>
      </c>
      <c r="J37" s="46">
        <v>-16.5</v>
      </c>
      <c r="K37" s="46">
        <v>-3.6</v>
      </c>
      <c r="L37" s="46">
        <v>3.2</v>
      </c>
      <c r="M37" s="46">
        <v>21.2</v>
      </c>
      <c r="N37" s="46">
        <v>11.4</v>
      </c>
      <c r="O37" s="46">
        <v>17.8</v>
      </c>
      <c r="P37" s="46">
        <v>-8.9</v>
      </c>
      <c r="Q37" s="46">
        <v>-27.1</v>
      </c>
      <c r="R37" s="46">
        <v>-45.3</v>
      </c>
      <c r="S37" s="46">
        <v>-34.200000000000003</v>
      </c>
      <c r="T37" s="46">
        <v>15.2</v>
      </c>
      <c r="U37" s="46">
        <v>11.9</v>
      </c>
      <c r="V37" s="46">
        <v>-7.8</v>
      </c>
      <c r="W37" s="46">
        <v>-46.5</v>
      </c>
    </row>
    <row r="38" spans="2:23" collapsed="1" x14ac:dyDescent="0.25">
      <c r="B38" s="1" t="s">
        <v>256</v>
      </c>
      <c r="C38" s="73" t="s">
        <v>150</v>
      </c>
      <c r="D38" s="90">
        <v>442.5</v>
      </c>
      <c r="E38" s="90">
        <v>1252.8</v>
      </c>
      <c r="F38" s="90">
        <v>2110.6</v>
      </c>
      <c r="G38" s="90">
        <v>3188.3</v>
      </c>
      <c r="H38" s="90">
        <v>1453.7</v>
      </c>
      <c r="I38" s="90">
        <v>3424.2</v>
      </c>
      <c r="J38" s="90">
        <v>4818.8</v>
      </c>
      <c r="K38" s="90">
        <v>5792.5</v>
      </c>
      <c r="L38" s="90">
        <v>851.9</v>
      </c>
      <c r="M38" s="90">
        <v>1498.6</v>
      </c>
      <c r="N38" s="90">
        <v>2138.8000000000002</v>
      </c>
      <c r="O38" s="90">
        <v>2656.1</v>
      </c>
      <c r="P38" s="90">
        <v>590.20000000000005</v>
      </c>
      <c r="Q38" s="90">
        <v>1233.9000000000001</v>
      </c>
      <c r="R38" s="90">
        <v>1745.8</v>
      </c>
      <c r="S38" s="90">
        <v>2684</v>
      </c>
      <c r="T38" s="90">
        <v>1230.5</v>
      </c>
      <c r="U38" s="90">
        <v>2601.8000000000002</v>
      </c>
      <c r="V38" s="90">
        <v>4732.7</v>
      </c>
      <c r="W38" s="90">
        <v>7855.5</v>
      </c>
    </row>
    <row r="39" spans="2:23" x14ac:dyDescent="0.25">
      <c r="C39" s="30"/>
      <c r="D39" s="50"/>
      <c r="E39" s="50"/>
      <c r="F39" s="50"/>
      <c r="G39" s="50"/>
      <c r="H39" s="50"/>
      <c r="I39" s="50"/>
      <c r="J39" s="50"/>
      <c r="K39" s="50"/>
      <c r="L39" s="50"/>
      <c r="M39" s="50"/>
      <c r="N39" s="50"/>
      <c r="O39" s="50"/>
      <c r="P39" s="50"/>
      <c r="Q39" s="50"/>
      <c r="R39" s="50"/>
      <c r="S39" s="50"/>
      <c r="T39" s="50"/>
      <c r="U39" s="50"/>
      <c r="V39" s="50"/>
      <c r="W39" s="50"/>
    </row>
    <row r="40" spans="2:23" x14ac:dyDescent="0.25">
      <c r="B40" s="8"/>
      <c r="C40" s="47" t="s">
        <v>216</v>
      </c>
      <c r="D40" s="35"/>
      <c r="E40" s="35"/>
      <c r="F40" s="35"/>
      <c r="G40" s="35"/>
      <c r="H40" s="35"/>
      <c r="I40" s="35"/>
      <c r="J40" s="35"/>
      <c r="K40" s="35"/>
      <c r="L40" s="35"/>
      <c r="M40" s="35"/>
      <c r="N40" s="35"/>
      <c r="O40" s="35"/>
      <c r="P40" s="35"/>
      <c r="Q40" s="35"/>
      <c r="R40" s="35"/>
      <c r="S40" s="35"/>
      <c r="T40" s="35"/>
      <c r="U40" s="35"/>
      <c r="V40" s="35"/>
      <c r="W40" s="35"/>
    </row>
    <row r="41" spans="2:23" x14ac:dyDescent="0.25">
      <c r="B41" s="1" t="s">
        <v>266</v>
      </c>
      <c r="C41" s="15" t="s">
        <v>147</v>
      </c>
      <c r="D41" s="45">
        <v>-59.7</v>
      </c>
      <c r="E41" s="45">
        <v>104.4</v>
      </c>
      <c r="F41" s="45">
        <v>384</v>
      </c>
      <c r="G41" s="45">
        <v>862.4</v>
      </c>
      <c r="H41" s="45">
        <v>660.7</v>
      </c>
      <c r="I41" s="45">
        <v>1866.9</v>
      </c>
      <c r="J41" s="45">
        <v>2551.8000000000002</v>
      </c>
      <c r="K41" s="45">
        <v>2908.4</v>
      </c>
      <c r="L41" s="45">
        <v>224.9</v>
      </c>
      <c r="M41" s="45">
        <v>364.6</v>
      </c>
      <c r="N41" s="45">
        <v>590.5</v>
      </c>
      <c r="O41" s="45">
        <v>649.1</v>
      </c>
      <c r="P41" s="45">
        <v>-44.8</v>
      </c>
      <c r="Q41" s="45">
        <v>-73.099999999999994</v>
      </c>
      <c r="R41" s="45">
        <v>27.7</v>
      </c>
      <c r="S41" s="45">
        <v>269.3</v>
      </c>
      <c r="T41" s="45">
        <v>332.2</v>
      </c>
      <c r="U41" s="45">
        <v>598.70000000000005</v>
      </c>
      <c r="V41" s="45">
        <v>1473.3</v>
      </c>
      <c r="W41" s="45">
        <v>2527.8000000000002</v>
      </c>
    </row>
    <row r="42" spans="2:23" x14ac:dyDescent="0.25">
      <c r="B42" s="1" t="s">
        <v>254</v>
      </c>
      <c r="C42" s="15" t="s">
        <v>244</v>
      </c>
      <c r="D42" s="45">
        <v>146.80000000000001</v>
      </c>
      <c r="E42" s="45">
        <v>438.9</v>
      </c>
      <c r="F42" s="45">
        <v>677.8</v>
      </c>
      <c r="G42" s="45">
        <v>988</v>
      </c>
      <c r="H42" s="45">
        <v>496.6</v>
      </c>
      <c r="I42" s="45">
        <v>931.7</v>
      </c>
      <c r="J42" s="45">
        <v>1288.7</v>
      </c>
      <c r="K42" s="45">
        <v>1535.4</v>
      </c>
      <c r="L42" s="45">
        <v>266.3</v>
      </c>
      <c r="M42" s="45">
        <v>388.5</v>
      </c>
      <c r="N42" s="45">
        <v>438.7</v>
      </c>
      <c r="O42" s="45">
        <v>475.6</v>
      </c>
      <c r="P42" s="45">
        <v>244.6</v>
      </c>
      <c r="Q42" s="45">
        <v>474.6</v>
      </c>
      <c r="R42" s="45">
        <v>482.4</v>
      </c>
      <c r="S42" s="45">
        <v>685.3</v>
      </c>
      <c r="T42" s="45">
        <v>393.3</v>
      </c>
      <c r="U42" s="45">
        <v>931.7</v>
      </c>
      <c r="V42" s="45">
        <v>1658.5</v>
      </c>
      <c r="W42" s="45">
        <v>3154.3</v>
      </c>
    </row>
    <row r="43" spans="2:23" x14ac:dyDescent="0.25">
      <c r="B43" s="1" t="s">
        <v>245</v>
      </c>
      <c r="C43" s="15" t="s">
        <v>246</v>
      </c>
      <c r="D43" s="45">
        <v>65.2</v>
      </c>
      <c r="E43" s="45">
        <v>120.6</v>
      </c>
      <c r="F43" s="45">
        <v>170.5</v>
      </c>
      <c r="G43" s="45">
        <v>211.6</v>
      </c>
      <c r="H43" s="45">
        <v>60.5</v>
      </c>
      <c r="I43" s="45">
        <v>125.4</v>
      </c>
      <c r="J43" s="45">
        <v>204.9</v>
      </c>
      <c r="K43" s="45">
        <v>267.60000000000002</v>
      </c>
      <c r="L43" s="45">
        <v>66.3</v>
      </c>
      <c r="M43" s="45">
        <v>135.5</v>
      </c>
      <c r="N43" s="45">
        <v>187.5</v>
      </c>
      <c r="O43" s="45">
        <v>236.5</v>
      </c>
      <c r="P43" s="45">
        <v>82.1</v>
      </c>
      <c r="Q43" s="45">
        <v>178.3</v>
      </c>
      <c r="R43" s="45">
        <v>268.7</v>
      </c>
      <c r="S43" s="45">
        <v>349.2</v>
      </c>
      <c r="T43" s="45">
        <v>99.5</v>
      </c>
      <c r="U43" s="45">
        <v>136.5</v>
      </c>
      <c r="V43" s="45">
        <v>253.8</v>
      </c>
      <c r="W43" s="45">
        <v>360.4</v>
      </c>
    </row>
    <row r="44" spans="2:23" collapsed="1" x14ac:dyDescent="0.25">
      <c r="B44" s="1" t="s">
        <v>247</v>
      </c>
      <c r="C44" s="15" t="s">
        <v>148</v>
      </c>
      <c r="D44" s="45">
        <v>-26.2</v>
      </c>
      <c r="E44" s="45">
        <v>-53.7</v>
      </c>
      <c r="F44" s="45">
        <v>-71</v>
      </c>
      <c r="G44" s="45">
        <v>-130.1</v>
      </c>
      <c r="H44" s="45">
        <v>-62</v>
      </c>
      <c r="I44" s="45">
        <v>-112.8</v>
      </c>
      <c r="J44" s="45">
        <v>-146.1</v>
      </c>
      <c r="K44" s="45">
        <v>-185.8</v>
      </c>
      <c r="L44" s="45">
        <v>-46.2</v>
      </c>
      <c r="M44" s="45">
        <v>-95</v>
      </c>
      <c r="N44" s="45">
        <v>-131.19999999999999</v>
      </c>
      <c r="O44" s="45">
        <v>-190</v>
      </c>
      <c r="P44" s="45">
        <v>-76.099999999999994</v>
      </c>
      <c r="Q44" s="45">
        <v>-143.9</v>
      </c>
      <c r="R44" s="45">
        <v>-225.4</v>
      </c>
      <c r="S44" s="45">
        <v>-312.39999999999998</v>
      </c>
      <c r="T44" s="45">
        <v>-34.5</v>
      </c>
      <c r="U44" s="45">
        <v>-32.4</v>
      </c>
      <c r="V44" s="45">
        <v>-65.099999999999994</v>
      </c>
      <c r="W44" s="45">
        <v>-96.9</v>
      </c>
    </row>
    <row r="45" spans="2:23" collapsed="1" x14ac:dyDescent="0.25">
      <c r="B45" s="1" t="s">
        <v>257</v>
      </c>
      <c r="C45" s="18" t="s">
        <v>149</v>
      </c>
      <c r="D45" s="46">
        <v>3.2</v>
      </c>
      <c r="E45" s="46">
        <v>3</v>
      </c>
      <c r="F45" s="46">
        <v>-1.7</v>
      </c>
      <c r="G45" s="46">
        <v>-4.5</v>
      </c>
      <c r="H45" s="46">
        <v>-5.7</v>
      </c>
      <c r="I45" s="46">
        <v>-6</v>
      </c>
      <c r="J45" s="46">
        <v>-16.5</v>
      </c>
      <c r="K45" s="46">
        <v>-3.6</v>
      </c>
      <c r="L45" s="46">
        <v>3.2</v>
      </c>
      <c r="M45" s="46">
        <v>21.2</v>
      </c>
      <c r="N45" s="46">
        <v>11.4</v>
      </c>
      <c r="O45" s="46">
        <v>17.8</v>
      </c>
      <c r="P45" s="46">
        <v>-8.9</v>
      </c>
      <c r="Q45" s="46">
        <v>-27.1</v>
      </c>
      <c r="R45" s="46">
        <v>-45.3</v>
      </c>
      <c r="S45" s="46">
        <v>-34.200000000000003</v>
      </c>
      <c r="T45" s="46">
        <v>15.2</v>
      </c>
      <c r="U45" s="46">
        <v>11.9</v>
      </c>
      <c r="V45" s="46">
        <v>-7.8</v>
      </c>
      <c r="W45" s="46">
        <v>-46.5</v>
      </c>
    </row>
    <row r="46" spans="2:23" collapsed="1" x14ac:dyDescent="0.25">
      <c r="B46" s="1" t="s">
        <v>256</v>
      </c>
      <c r="C46" s="73" t="s">
        <v>150</v>
      </c>
      <c r="D46" s="90">
        <v>129.30000000000001</v>
      </c>
      <c r="E46" s="90">
        <v>613.20000000000005</v>
      </c>
      <c r="F46" s="90">
        <v>1159.5999999999999</v>
      </c>
      <c r="G46" s="90">
        <v>1927.4</v>
      </c>
      <c r="H46" s="90">
        <v>1150.0999999999999</v>
      </c>
      <c r="I46" s="90">
        <v>2805.2</v>
      </c>
      <c r="J46" s="90">
        <v>3882.8</v>
      </c>
      <c r="K46" s="90">
        <v>4522</v>
      </c>
      <c r="L46" s="90">
        <v>514.4</v>
      </c>
      <c r="M46" s="90">
        <v>814.8</v>
      </c>
      <c r="N46" s="90">
        <v>1097</v>
      </c>
      <c r="O46" s="90">
        <v>1189</v>
      </c>
      <c r="P46" s="90">
        <v>197</v>
      </c>
      <c r="Q46" s="90">
        <v>408.8</v>
      </c>
      <c r="R46" s="90">
        <v>508.1</v>
      </c>
      <c r="S46" s="90">
        <v>957.2</v>
      </c>
      <c r="T46" s="90">
        <v>805.7</v>
      </c>
      <c r="U46" s="90">
        <v>1646.3</v>
      </c>
      <c r="V46" s="90">
        <v>3312.7</v>
      </c>
      <c r="W46" s="90">
        <v>5963.3</v>
      </c>
    </row>
    <row r="47" spans="2:23" x14ac:dyDescent="0.25">
      <c r="C47" s="15"/>
      <c r="D47" s="34"/>
      <c r="E47" s="34"/>
      <c r="F47" s="34"/>
      <c r="G47" s="34"/>
      <c r="H47" s="34"/>
      <c r="I47" s="34"/>
      <c r="J47" s="34"/>
      <c r="K47" s="34"/>
      <c r="L47" s="34"/>
      <c r="M47" s="34"/>
      <c r="N47" s="34"/>
      <c r="O47" s="34"/>
      <c r="P47" s="34"/>
      <c r="Q47" s="34"/>
      <c r="R47" s="34"/>
      <c r="S47" s="34"/>
      <c r="T47" s="34"/>
      <c r="U47" s="34"/>
      <c r="V47" s="34"/>
      <c r="W47" s="34"/>
    </row>
    <row r="48" spans="2:23" x14ac:dyDescent="0.25">
      <c r="C48" s="14"/>
      <c r="D48" s="31"/>
      <c r="E48" s="31"/>
      <c r="F48" s="31"/>
      <c r="G48" s="31"/>
      <c r="H48" s="31"/>
      <c r="I48" s="31"/>
      <c r="J48" s="31"/>
      <c r="K48" s="31"/>
      <c r="L48" s="31"/>
      <c r="M48" s="31"/>
      <c r="N48" s="31"/>
      <c r="O48" s="31"/>
      <c r="P48" s="31"/>
      <c r="Q48" s="31"/>
      <c r="R48" s="31"/>
      <c r="S48" s="31"/>
      <c r="T48" s="31"/>
      <c r="U48" s="31"/>
      <c r="V48" s="31"/>
      <c r="W48" s="31"/>
    </row>
    <row r="49" spans="3:23" x14ac:dyDescent="0.25">
      <c r="C49" s="14"/>
      <c r="D49" s="31"/>
      <c r="E49" s="31"/>
      <c r="F49" s="31"/>
      <c r="G49" s="31"/>
      <c r="H49" s="31"/>
      <c r="I49" s="31"/>
      <c r="J49" s="31"/>
      <c r="K49" s="31"/>
      <c r="L49" s="31"/>
      <c r="M49" s="31"/>
      <c r="N49" s="31"/>
      <c r="O49" s="31"/>
      <c r="P49" s="31"/>
      <c r="Q49" s="31"/>
      <c r="R49" s="31"/>
      <c r="S49" s="31"/>
      <c r="T49" s="31"/>
      <c r="U49" s="31"/>
      <c r="V49" s="31"/>
      <c r="W49" s="31"/>
    </row>
    <row r="50" spans="3:23" x14ac:dyDescent="0.25">
      <c r="C50" s="14"/>
      <c r="D50" s="31"/>
      <c r="E50" s="31"/>
      <c r="F50" s="31"/>
      <c r="G50" s="31"/>
      <c r="H50" s="31"/>
      <c r="I50" s="31"/>
      <c r="J50" s="31"/>
      <c r="K50" s="31"/>
      <c r="L50" s="31"/>
      <c r="M50" s="31"/>
      <c r="N50" s="31"/>
      <c r="O50" s="31"/>
      <c r="P50" s="31"/>
      <c r="Q50" s="31"/>
      <c r="R50" s="31"/>
      <c r="S50" s="31"/>
      <c r="T50" s="31"/>
      <c r="U50" s="31"/>
      <c r="V50" s="31"/>
      <c r="W50" s="31"/>
    </row>
    <row r="51" spans="3:23" x14ac:dyDescent="0.25">
      <c r="C51" s="14"/>
      <c r="D51" s="17"/>
      <c r="E51" s="17"/>
      <c r="F51" s="17"/>
      <c r="G51" s="17"/>
      <c r="H51" s="17"/>
      <c r="I51" s="17"/>
      <c r="J51" s="17"/>
      <c r="K51" s="17"/>
      <c r="L51" s="17"/>
      <c r="M51" s="17"/>
      <c r="N51" s="17"/>
      <c r="O51" s="17"/>
      <c r="P51" s="17"/>
      <c r="Q51" s="17"/>
      <c r="R51" s="17"/>
      <c r="S51" s="17"/>
      <c r="T51" s="17"/>
      <c r="U51" s="17"/>
      <c r="V51" s="17"/>
      <c r="W51" s="17"/>
    </row>
    <row r="52" spans="3:23" x14ac:dyDescent="0.25">
      <c r="C52" s="14"/>
      <c r="D52" s="17"/>
      <c r="E52" s="17"/>
      <c r="F52" s="17"/>
      <c r="G52" s="17"/>
      <c r="H52" s="17"/>
      <c r="I52" s="17"/>
      <c r="J52" s="17"/>
      <c r="K52" s="17"/>
      <c r="L52" s="17"/>
      <c r="M52" s="17"/>
      <c r="N52" s="17"/>
      <c r="O52" s="17"/>
      <c r="P52" s="17"/>
      <c r="Q52" s="17"/>
      <c r="R52" s="17"/>
      <c r="S52" s="17"/>
      <c r="T52" s="17"/>
      <c r="U52" s="17"/>
      <c r="V52" s="17"/>
      <c r="W52" s="17"/>
    </row>
    <row r="53" spans="3:23" x14ac:dyDescent="0.25">
      <c r="C53" s="14"/>
      <c r="D53" s="17"/>
      <c r="E53" s="17"/>
      <c r="F53" s="17"/>
      <c r="G53" s="17"/>
      <c r="H53" s="17"/>
      <c r="I53" s="17"/>
      <c r="J53" s="17"/>
      <c r="K53" s="17"/>
      <c r="L53" s="17"/>
      <c r="M53" s="17"/>
      <c r="N53" s="17"/>
      <c r="O53" s="17"/>
      <c r="P53" s="17"/>
      <c r="Q53" s="17"/>
      <c r="R53" s="17"/>
      <c r="S53" s="17"/>
      <c r="T53" s="17"/>
      <c r="U53" s="17"/>
      <c r="V53" s="17"/>
      <c r="W53" s="17"/>
    </row>
    <row r="54" spans="3:23" x14ac:dyDescent="0.25">
      <c r="C54" s="14"/>
      <c r="D54" s="17"/>
      <c r="E54" s="17"/>
      <c r="F54" s="17"/>
      <c r="G54" s="17"/>
      <c r="H54" s="17"/>
      <c r="I54" s="17"/>
      <c r="J54" s="17"/>
      <c r="K54" s="17"/>
      <c r="L54" s="17"/>
      <c r="M54" s="17"/>
      <c r="N54" s="17"/>
      <c r="O54" s="17"/>
      <c r="P54" s="17"/>
      <c r="Q54" s="17"/>
      <c r="R54" s="17"/>
      <c r="S54" s="17"/>
      <c r="T54" s="17"/>
      <c r="U54" s="17"/>
      <c r="V54" s="17"/>
      <c r="W54" s="17"/>
    </row>
    <row r="55" spans="3:23" x14ac:dyDescent="0.25">
      <c r="C55" s="14"/>
      <c r="D55" s="17"/>
      <c r="E55" s="17"/>
      <c r="F55" s="17"/>
      <c r="G55" s="17"/>
      <c r="H55" s="17"/>
      <c r="I55" s="17"/>
      <c r="J55" s="17"/>
      <c r="K55" s="17"/>
      <c r="L55" s="17"/>
      <c r="M55" s="17"/>
      <c r="N55" s="17"/>
      <c r="O55" s="17"/>
      <c r="P55" s="17"/>
      <c r="Q55" s="17"/>
      <c r="R55" s="17"/>
      <c r="S55" s="17"/>
      <c r="T55" s="17"/>
      <c r="U55" s="17"/>
      <c r="V55" s="17"/>
      <c r="W55" s="17"/>
    </row>
    <row r="56" spans="3:23" x14ac:dyDescent="0.25">
      <c r="C56" s="14"/>
      <c r="D56" s="17"/>
      <c r="E56" s="17"/>
      <c r="F56" s="17"/>
      <c r="G56" s="17"/>
      <c r="H56" s="17"/>
      <c r="I56" s="17"/>
      <c r="J56" s="17"/>
      <c r="K56" s="17"/>
      <c r="L56" s="17"/>
      <c r="M56" s="17"/>
      <c r="N56" s="17"/>
    </row>
    <row r="57" spans="3:23" x14ac:dyDescent="0.25">
      <c r="C57" s="14"/>
      <c r="D57" s="17"/>
      <c r="E57" s="17"/>
      <c r="F57" s="17"/>
      <c r="G57" s="17"/>
      <c r="H57" s="17"/>
      <c r="I57" s="17"/>
      <c r="J57" s="17"/>
      <c r="K57" s="17"/>
      <c r="L57" s="17"/>
      <c r="M57" s="17"/>
      <c r="N57" s="17"/>
    </row>
    <row r="58" spans="3:23" x14ac:dyDescent="0.25">
      <c r="C58" s="14"/>
      <c r="D58" s="17"/>
      <c r="E58" s="17"/>
      <c r="F58" s="17"/>
      <c r="G58" s="17"/>
      <c r="H58" s="17"/>
      <c r="I58" s="17"/>
      <c r="J58" s="17"/>
      <c r="K58" s="17"/>
      <c r="L58" s="17"/>
      <c r="M58" s="17"/>
      <c r="N58" s="17"/>
    </row>
    <row r="59" spans="3:23" x14ac:dyDescent="0.25">
      <c r="C59" s="14"/>
      <c r="D59" s="17"/>
      <c r="E59" s="17"/>
      <c r="F59" s="17"/>
      <c r="G59" s="17"/>
      <c r="H59" s="17"/>
      <c r="I59" s="17"/>
      <c r="J59" s="17"/>
      <c r="K59" s="17"/>
      <c r="L59" s="17"/>
      <c r="M59" s="17"/>
      <c r="N59" s="17"/>
    </row>
    <row r="60" spans="3:23" x14ac:dyDescent="0.25">
      <c r="C60" s="14"/>
      <c r="D60" s="17"/>
      <c r="E60" s="17"/>
      <c r="F60" s="17"/>
      <c r="G60" s="17"/>
      <c r="H60" s="17"/>
      <c r="I60" s="17"/>
      <c r="J60" s="17"/>
      <c r="K60" s="17"/>
      <c r="L60" s="17"/>
      <c r="M60" s="17"/>
      <c r="N60" s="17"/>
    </row>
    <row r="61" spans="3:23" x14ac:dyDescent="0.25">
      <c r="C61" s="14"/>
      <c r="D61" s="17"/>
      <c r="E61" s="17"/>
      <c r="F61" s="17"/>
      <c r="G61" s="17"/>
      <c r="H61" s="17"/>
      <c r="I61" s="17"/>
      <c r="J61" s="17"/>
      <c r="K61" s="17"/>
      <c r="L61" s="17"/>
      <c r="M61" s="17"/>
      <c r="N61" s="17"/>
    </row>
    <row r="62" spans="3:23" x14ac:dyDescent="0.25">
      <c r="C62" s="14"/>
      <c r="D62" s="17"/>
      <c r="E62" s="17"/>
      <c r="F62" s="17"/>
      <c r="G62" s="17"/>
      <c r="H62" s="17"/>
      <c r="I62" s="17"/>
      <c r="J62" s="17"/>
      <c r="K62" s="17"/>
      <c r="L62" s="17"/>
      <c r="M62" s="17"/>
      <c r="N62" s="17"/>
    </row>
    <row r="63" spans="3:23" x14ac:dyDescent="0.25">
      <c r="C63" s="14"/>
      <c r="D63" s="17"/>
      <c r="E63" s="17"/>
      <c r="F63" s="17"/>
      <c r="G63" s="17"/>
      <c r="H63" s="17"/>
      <c r="I63" s="17"/>
      <c r="J63" s="17"/>
      <c r="K63" s="17"/>
      <c r="L63" s="17"/>
      <c r="M63" s="17"/>
      <c r="N63" s="17"/>
    </row>
    <row r="64" spans="3:23" x14ac:dyDescent="0.25">
      <c r="C64" s="14"/>
      <c r="D64" s="17"/>
      <c r="E64" s="17"/>
      <c r="F64" s="17"/>
      <c r="G64" s="17"/>
      <c r="H64" s="17"/>
      <c r="I64" s="17"/>
      <c r="J64" s="17"/>
      <c r="K64" s="17"/>
      <c r="L64" s="17"/>
      <c r="M64" s="17"/>
      <c r="N64" s="17"/>
    </row>
    <row r="65" spans="3:14" x14ac:dyDescent="0.25">
      <c r="C65" s="14"/>
      <c r="D65" s="17"/>
      <c r="E65" s="17"/>
      <c r="F65" s="17"/>
      <c r="G65" s="17"/>
      <c r="H65" s="17"/>
      <c r="I65" s="17"/>
      <c r="J65" s="17"/>
      <c r="K65" s="17"/>
      <c r="L65" s="17"/>
      <c r="M65" s="17"/>
      <c r="N65" s="17"/>
    </row>
    <row r="66" spans="3:14" x14ac:dyDescent="0.25">
      <c r="C66" s="14"/>
      <c r="D66" s="17"/>
      <c r="E66" s="17"/>
      <c r="F66" s="17"/>
      <c r="G66" s="17"/>
      <c r="H66" s="17"/>
      <c r="I66" s="17"/>
      <c r="J66" s="17"/>
      <c r="K66" s="17"/>
      <c r="L66" s="17"/>
      <c r="M66" s="17"/>
      <c r="N66" s="17"/>
    </row>
    <row r="67" spans="3:14" x14ac:dyDescent="0.25">
      <c r="C67" s="14"/>
      <c r="D67" s="17"/>
      <c r="E67" s="17"/>
      <c r="F67" s="17"/>
      <c r="G67" s="17"/>
      <c r="H67" s="17"/>
      <c r="I67" s="17"/>
      <c r="J67" s="17"/>
      <c r="K67" s="17"/>
      <c r="L67" s="17"/>
      <c r="M67" s="17"/>
      <c r="N67" s="17"/>
    </row>
    <row r="68" spans="3:14" x14ac:dyDescent="0.25">
      <c r="C68" s="14"/>
      <c r="D68" s="17"/>
      <c r="E68" s="17"/>
      <c r="F68" s="17"/>
      <c r="G68" s="17"/>
      <c r="H68" s="17"/>
      <c r="I68" s="17"/>
      <c r="J68" s="17"/>
      <c r="K68" s="17"/>
      <c r="L68" s="17"/>
      <c r="M68" s="17"/>
      <c r="N68" s="17"/>
    </row>
    <row r="69" spans="3:14" x14ac:dyDescent="0.25">
      <c r="C69" s="14"/>
      <c r="D69" s="17"/>
      <c r="E69" s="17"/>
      <c r="F69" s="17"/>
      <c r="G69" s="17"/>
      <c r="H69" s="17"/>
      <c r="I69" s="17"/>
      <c r="J69" s="17"/>
      <c r="K69" s="17"/>
      <c r="L69" s="17"/>
      <c r="M69" s="17"/>
      <c r="N69" s="17"/>
    </row>
    <row r="70" spans="3:14" x14ac:dyDescent="0.25">
      <c r="C70" s="14"/>
      <c r="D70" s="17"/>
      <c r="E70" s="17"/>
      <c r="F70" s="17"/>
      <c r="G70" s="17"/>
      <c r="H70" s="17"/>
      <c r="I70" s="17"/>
      <c r="J70" s="17"/>
      <c r="K70" s="17"/>
      <c r="L70" s="17"/>
      <c r="M70" s="17"/>
      <c r="N70" s="17"/>
    </row>
    <row r="71" spans="3:14" x14ac:dyDescent="0.25">
      <c r="C71" s="14"/>
      <c r="D71" s="17"/>
      <c r="E71" s="17"/>
      <c r="F71" s="17"/>
      <c r="G71" s="17"/>
      <c r="H71" s="17"/>
      <c r="I71" s="17"/>
      <c r="J71" s="17"/>
      <c r="K71" s="17"/>
      <c r="L71" s="17"/>
      <c r="M71" s="17"/>
      <c r="N71" s="17"/>
    </row>
    <row r="72" spans="3:14" x14ac:dyDescent="0.25">
      <c r="C72" s="14"/>
      <c r="D72" s="17"/>
      <c r="E72" s="17"/>
      <c r="F72" s="17"/>
      <c r="G72" s="17"/>
      <c r="H72" s="17"/>
      <c r="I72" s="17"/>
      <c r="J72" s="17"/>
      <c r="K72" s="17"/>
      <c r="L72" s="17"/>
      <c r="M72" s="17"/>
      <c r="N72" s="17"/>
    </row>
    <row r="73" spans="3:14" x14ac:dyDescent="0.25">
      <c r="C73" s="14"/>
      <c r="D73" s="17"/>
      <c r="E73" s="17"/>
      <c r="F73" s="17"/>
      <c r="G73" s="17"/>
      <c r="H73" s="17"/>
      <c r="I73" s="17"/>
      <c r="J73" s="17"/>
      <c r="K73" s="17"/>
      <c r="L73" s="17"/>
      <c r="M73" s="17"/>
      <c r="N73" s="17"/>
    </row>
    <row r="74" spans="3:14" x14ac:dyDescent="0.25">
      <c r="C74" s="14"/>
      <c r="D74" s="17"/>
      <c r="E74" s="17"/>
      <c r="F74" s="17"/>
      <c r="G74" s="17"/>
      <c r="H74" s="17"/>
      <c r="I74" s="17"/>
      <c r="J74" s="17"/>
      <c r="K74" s="17"/>
      <c r="L74" s="17"/>
      <c r="M74" s="17"/>
      <c r="N74" s="17"/>
    </row>
    <row r="75" spans="3:14" x14ac:dyDescent="0.25">
      <c r="C75" s="14"/>
      <c r="D75" s="17"/>
      <c r="E75" s="17"/>
      <c r="F75" s="17"/>
      <c r="G75" s="17"/>
      <c r="H75" s="17"/>
      <c r="I75" s="17"/>
      <c r="J75" s="17"/>
      <c r="K75" s="17"/>
      <c r="L75" s="17"/>
      <c r="M75" s="17"/>
      <c r="N75" s="17"/>
    </row>
    <row r="76" spans="3:14" x14ac:dyDescent="0.25">
      <c r="C76" s="14"/>
      <c r="D76" s="17"/>
      <c r="E76" s="17"/>
      <c r="F76" s="17"/>
      <c r="G76" s="17"/>
      <c r="H76" s="17"/>
      <c r="I76" s="17"/>
      <c r="J76" s="17"/>
      <c r="K76" s="17"/>
      <c r="L76" s="17"/>
      <c r="M76" s="17"/>
      <c r="N76" s="17"/>
    </row>
    <row r="77" spans="3:14" x14ac:dyDescent="0.25">
      <c r="C77" s="14"/>
      <c r="D77" s="17"/>
      <c r="E77" s="17"/>
      <c r="F77" s="17"/>
      <c r="G77" s="17"/>
      <c r="H77" s="17"/>
      <c r="I77" s="17"/>
      <c r="J77" s="17"/>
      <c r="K77" s="17"/>
      <c r="L77" s="17"/>
      <c r="M77" s="17"/>
      <c r="N77" s="17"/>
    </row>
    <row r="78" spans="3:14" x14ac:dyDescent="0.25">
      <c r="C78" s="14"/>
      <c r="D78" s="17"/>
      <c r="E78" s="17"/>
      <c r="F78" s="17"/>
      <c r="G78" s="17"/>
      <c r="H78" s="17"/>
      <c r="I78" s="17"/>
      <c r="J78" s="17"/>
      <c r="K78" s="17"/>
      <c r="L78" s="17"/>
      <c r="M78" s="17"/>
      <c r="N78" s="17"/>
    </row>
    <row r="79" spans="3:14" x14ac:dyDescent="0.25">
      <c r="C79" s="14"/>
      <c r="D79" s="17"/>
      <c r="E79" s="17"/>
      <c r="F79" s="17"/>
      <c r="G79" s="17"/>
      <c r="H79" s="17"/>
      <c r="I79" s="17"/>
      <c r="J79" s="17"/>
      <c r="K79" s="17"/>
      <c r="L79" s="17"/>
      <c r="M79" s="17"/>
      <c r="N79" s="17"/>
    </row>
    <row r="80" spans="3:14" x14ac:dyDescent="0.25">
      <c r="C80" s="14"/>
      <c r="D80" s="17"/>
      <c r="E80" s="17"/>
      <c r="F80" s="17"/>
      <c r="G80" s="17"/>
      <c r="H80" s="17"/>
      <c r="I80" s="17"/>
      <c r="J80" s="17"/>
      <c r="K80" s="17"/>
      <c r="L80" s="17"/>
      <c r="M80" s="17"/>
      <c r="N80" s="17"/>
    </row>
    <row r="81" spans="3:14" x14ac:dyDescent="0.25">
      <c r="C81" s="14"/>
      <c r="D81" s="17"/>
      <c r="E81" s="17"/>
      <c r="F81" s="17"/>
      <c r="G81" s="17"/>
      <c r="H81" s="17"/>
      <c r="I81" s="17"/>
      <c r="J81" s="17"/>
      <c r="K81" s="17"/>
      <c r="L81" s="17"/>
      <c r="M81" s="17"/>
      <c r="N81" s="17"/>
    </row>
    <row r="82" spans="3:14" x14ac:dyDescent="0.25">
      <c r="C82" s="14"/>
      <c r="D82" s="17"/>
      <c r="E82" s="17"/>
      <c r="F82" s="17"/>
      <c r="G82" s="17"/>
      <c r="H82" s="17"/>
      <c r="I82" s="17"/>
      <c r="J82" s="17"/>
      <c r="K82" s="17"/>
      <c r="L82" s="17"/>
      <c r="M82" s="17"/>
      <c r="N82" s="17"/>
    </row>
    <row r="83" spans="3:14" x14ac:dyDescent="0.25">
      <c r="C83" s="14"/>
      <c r="D83" s="17"/>
      <c r="E83" s="17"/>
      <c r="F83" s="17"/>
      <c r="G83" s="17"/>
      <c r="H83" s="17"/>
      <c r="I83" s="17"/>
      <c r="J83" s="17"/>
      <c r="K83" s="17"/>
      <c r="L83" s="17"/>
      <c r="M83" s="17"/>
      <c r="N83" s="17"/>
    </row>
    <row r="84" spans="3:14" x14ac:dyDescent="0.25">
      <c r="C84" s="14"/>
      <c r="D84" s="17"/>
      <c r="E84" s="17"/>
      <c r="F84" s="17"/>
      <c r="G84" s="17"/>
      <c r="H84" s="17"/>
      <c r="I84" s="17"/>
      <c r="J84" s="17"/>
      <c r="K84" s="17"/>
      <c r="L84" s="17"/>
      <c r="M84" s="17"/>
      <c r="N84" s="17"/>
    </row>
    <row r="85" spans="3:14" x14ac:dyDescent="0.25">
      <c r="C85" s="14"/>
      <c r="D85" s="17"/>
      <c r="E85" s="17"/>
      <c r="F85" s="17"/>
      <c r="G85" s="17"/>
      <c r="H85" s="17"/>
      <c r="I85" s="17"/>
      <c r="J85" s="17"/>
      <c r="K85" s="17"/>
      <c r="L85" s="17"/>
      <c r="M85" s="17"/>
      <c r="N85" s="17"/>
    </row>
    <row r="86" spans="3:14" x14ac:dyDescent="0.25">
      <c r="C86" s="14"/>
      <c r="D86" s="17"/>
      <c r="E86" s="17"/>
      <c r="F86" s="17"/>
      <c r="G86" s="17"/>
      <c r="H86" s="17"/>
      <c r="I86" s="17"/>
      <c r="J86" s="17"/>
      <c r="K86" s="17"/>
      <c r="L86" s="17"/>
      <c r="M86" s="17"/>
      <c r="N86" s="17"/>
    </row>
    <row r="87" spans="3:14" x14ac:dyDescent="0.25">
      <c r="C87" s="14"/>
      <c r="D87" s="17"/>
      <c r="E87" s="17"/>
      <c r="F87" s="17"/>
      <c r="G87" s="17"/>
      <c r="H87" s="17"/>
      <c r="I87" s="17"/>
      <c r="J87" s="17"/>
      <c r="K87" s="17"/>
      <c r="L87" s="17"/>
      <c r="M87" s="17"/>
      <c r="N87" s="17"/>
    </row>
  </sheetData>
  <pageMargins left="0.7" right="0.7" top="0.75" bottom="0.75" header="0.3" footer="0.3"/>
  <pageSetup paperSize="9" orientation="portrait" r:id="rId1"/>
  <ignoredErrors>
    <ignoredError sqref="D29:E29 L29:M29 J29:K29 I29 F29:H29 N29:Q29 R29 D40:E40 L40:M40 J40:K40 I40 F40:H40 N40:Q40 R40 D31:E32 F31:H32 I31:I32 J31:K32 L31:M32 N31:Q32 R31:R3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83"/>
  <sheetViews>
    <sheetView topLeftCell="D16" workbookViewId="0">
      <selection activeCell="D1" sqref="D1"/>
    </sheetView>
  </sheetViews>
  <sheetFormatPr defaultRowHeight="15" outlineLevelRow="2" outlineLevelCol="1" x14ac:dyDescent="0.25"/>
  <cols>
    <col min="1" max="2" width="9.140625" hidden="1" customWidth="1" outlineLevel="1"/>
    <col min="3" max="3" width="9.140625" style="1" hidden="1" customWidth="1" outlineLevel="1"/>
    <col min="4" max="4" width="48.42578125" style="1" customWidth="1" collapsed="1"/>
    <col min="5" max="24" width="11.7109375" style="1" customWidth="1"/>
  </cols>
  <sheetData>
    <row r="1" spans="3:24" hidden="1" outlineLevel="1" x14ac:dyDescent="0.25">
      <c r="C1" s="1" t="s">
        <v>141</v>
      </c>
      <c r="D1" s="2" t="s">
        <v>1</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row>
    <row r="2" spans="3:24" hidden="1" outlineLevel="1" x14ac:dyDescent="0.25">
      <c r="D2" s="2" t="s">
        <v>4</v>
      </c>
      <c r="E2" s="5">
        <v>2017</v>
      </c>
      <c r="F2" s="5">
        <v>2017</v>
      </c>
      <c r="G2" s="5">
        <v>2017</v>
      </c>
      <c r="H2" s="5">
        <v>2017</v>
      </c>
      <c r="I2" s="5">
        <v>2018</v>
      </c>
      <c r="J2" s="5">
        <v>2018</v>
      </c>
      <c r="K2" s="5">
        <v>2018</v>
      </c>
      <c r="L2" s="5">
        <v>2018</v>
      </c>
      <c r="M2" s="5">
        <v>2019</v>
      </c>
      <c r="N2" s="5">
        <v>2019</v>
      </c>
      <c r="O2" s="5">
        <v>2019</v>
      </c>
      <c r="P2" s="5">
        <v>2019</v>
      </c>
      <c r="Q2" s="5">
        <v>2020</v>
      </c>
      <c r="R2" s="5">
        <v>2020</v>
      </c>
      <c r="S2" s="5">
        <v>2020</v>
      </c>
      <c r="T2" s="5">
        <v>2020</v>
      </c>
      <c r="U2" s="5">
        <v>2021</v>
      </c>
      <c r="V2" s="5">
        <v>2021</v>
      </c>
      <c r="W2" s="5">
        <v>2021</v>
      </c>
      <c r="X2" s="5">
        <v>2021</v>
      </c>
    </row>
    <row r="3" spans="3:24" hidden="1" outlineLevel="1" x14ac:dyDescent="0.25">
      <c r="D3" s="2" t="s">
        <v>6</v>
      </c>
      <c r="E3" s="1" t="s">
        <v>142</v>
      </c>
      <c r="F3" s="1" t="s">
        <v>143</v>
      </c>
      <c r="G3" s="1" t="s">
        <v>145</v>
      </c>
      <c r="H3" s="1" t="s">
        <v>96</v>
      </c>
      <c r="I3" s="1" t="s">
        <v>142</v>
      </c>
      <c r="J3" s="1" t="s">
        <v>143</v>
      </c>
      <c r="K3" s="1" t="s">
        <v>145</v>
      </c>
      <c r="L3" s="1" t="s">
        <v>96</v>
      </c>
      <c r="M3" s="1" t="s">
        <v>142</v>
      </c>
      <c r="N3" s="1" t="s">
        <v>143</v>
      </c>
      <c r="O3" s="1" t="s">
        <v>145</v>
      </c>
      <c r="P3" s="1" t="s">
        <v>96</v>
      </c>
      <c r="Q3" s="1" t="s">
        <v>142</v>
      </c>
      <c r="R3" s="1" t="s">
        <v>143</v>
      </c>
      <c r="S3" s="1" t="s">
        <v>145</v>
      </c>
      <c r="T3" s="1" t="str">
        <f t="shared" ref="T3:X4" si="0">P3</f>
        <v>Q4</v>
      </c>
      <c r="U3" s="1" t="str">
        <f t="shared" si="0"/>
        <v>Q1</v>
      </c>
      <c r="V3" s="1" t="str">
        <f t="shared" si="0"/>
        <v>Q2</v>
      </c>
      <c r="W3" s="1" t="str">
        <f t="shared" si="0"/>
        <v>Q3</v>
      </c>
      <c r="X3" s="1" t="str">
        <f t="shared" si="0"/>
        <v>Q4</v>
      </c>
    </row>
    <row r="4" spans="3:24" hidden="1" outlineLevel="1" x14ac:dyDescent="0.25">
      <c r="D4" s="2"/>
      <c r="E4" s="1" t="s">
        <v>165</v>
      </c>
      <c r="F4" s="1" t="s">
        <v>166</v>
      </c>
      <c r="G4" s="1" t="s">
        <v>167</v>
      </c>
      <c r="H4" s="1" t="s">
        <v>168</v>
      </c>
      <c r="I4" s="1" t="s">
        <v>165</v>
      </c>
      <c r="J4" s="1" t="s">
        <v>166</v>
      </c>
      <c r="K4" s="1" t="s">
        <v>167</v>
      </c>
      <c r="L4" s="1" t="s">
        <v>168</v>
      </c>
      <c r="M4" s="1" t="s">
        <v>165</v>
      </c>
      <c r="N4" s="1" t="s">
        <v>166</v>
      </c>
      <c r="O4" s="1" t="s">
        <v>167</v>
      </c>
      <c r="P4" s="1" t="s">
        <v>168</v>
      </c>
      <c r="Q4" s="1" t="s">
        <v>165</v>
      </c>
      <c r="R4" s="1" t="s">
        <v>166</v>
      </c>
      <c r="S4" s="1" t="s">
        <v>167</v>
      </c>
      <c r="T4" s="1" t="str">
        <f t="shared" si="0"/>
        <v>4Q</v>
      </c>
      <c r="U4" s="1" t="str">
        <f t="shared" si="0"/>
        <v>1Q</v>
      </c>
      <c r="V4" s="1" t="str">
        <f t="shared" si="0"/>
        <v>2Q</v>
      </c>
      <c r="W4" s="1" t="str">
        <f t="shared" si="0"/>
        <v>3Q</v>
      </c>
      <c r="X4" s="1" t="str">
        <f t="shared" si="0"/>
        <v>4Q</v>
      </c>
    </row>
    <row r="5" spans="3:24" hidden="1" outlineLevel="1" x14ac:dyDescent="0.25">
      <c r="D5" s="2" t="s">
        <v>8</v>
      </c>
      <c r="E5" s="1" t="s">
        <v>265</v>
      </c>
      <c r="F5" s="1" t="s">
        <v>265</v>
      </c>
      <c r="G5" s="1" t="s">
        <v>265</v>
      </c>
      <c r="H5" s="1" t="s">
        <v>265</v>
      </c>
      <c r="I5" s="1" t="s">
        <v>265</v>
      </c>
      <c r="J5" s="1" t="s">
        <v>265</v>
      </c>
      <c r="K5" s="1" t="s">
        <v>265</v>
      </c>
      <c r="L5" s="1" t="s">
        <v>265</v>
      </c>
      <c r="M5" s="1" t="s">
        <v>265</v>
      </c>
      <c r="N5" s="1" t="s">
        <v>265</v>
      </c>
      <c r="O5" s="1" t="s">
        <v>265</v>
      </c>
      <c r="P5" s="1" t="s">
        <v>265</v>
      </c>
      <c r="Q5" s="1" t="s">
        <v>265</v>
      </c>
      <c r="R5" s="1" t="s">
        <v>265</v>
      </c>
      <c r="S5" s="1" t="s">
        <v>265</v>
      </c>
      <c r="T5" s="1" t="s">
        <v>265</v>
      </c>
      <c r="U5" s="1" t="s">
        <v>265</v>
      </c>
      <c r="V5" s="1" t="s">
        <v>265</v>
      </c>
      <c r="W5" s="1" t="s">
        <v>265</v>
      </c>
      <c r="X5" s="1" t="s">
        <v>265</v>
      </c>
    </row>
    <row r="6" spans="3:24" hidden="1" outlineLevel="1" x14ac:dyDescent="0.25">
      <c r="D6" s="2" t="s">
        <v>9</v>
      </c>
    </row>
    <row r="7" spans="3:24" hidden="1" outlineLevel="1" x14ac:dyDescent="0.25">
      <c r="D7" s="2" t="s">
        <v>10</v>
      </c>
      <c r="E7" s="1" t="s">
        <v>97</v>
      </c>
      <c r="F7" s="1" t="s">
        <v>97</v>
      </c>
      <c r="G7" s="1" t="s">
        <v>97</v>
      </c>
      <c r="H7" s="1" t="s">
        <v>97</v>
      </c>
      <c r="I7" s="1" t="s">
        <v>97</v>
      </c>
      <c r="J7" s="1" t="s">
        <v>97</v>
      </c>
      <c r="K7" s="1" t="s">
        <v>97</v>
      </c>
      <c r="L7" s="1" t="s">
        <v>97</v>
      </c>
      <c r="M7" s="1" t="s">
        <v>97</v>
      </c>
      <c r="N7" s="1" t="s">
        <v>97</v>
      </c>
      <c r="O7" s="1" t="s">
        <v>97</v>
      </c>
      <c r="P7" s="1" t="s">
        <v>97</v>
      </c>
      <c r="Q7" s="1" t="s">
        <v>97</v>
      </c>
      <c r="R7" s="1" t="s">
        <v>97</v>
      </c>
      <c r="S7" s="1" t="s">
        <v>97</v>
      </c>
      <c r="T7" s="1" t="s">
        <v>97</v>
      </c>
      <c r="U7" s="1" t="s">
        <v>97</v>
      </c>
      <c r="V7" s="1" t="s">
        <v>97</v>
      </c>
      <c r="W7" s="1" t="s">
        <v>97</v>
      </c>
      <c r="X7" s="1" t="s">
        <v>97</v>
      </c>
    </row>
    <row r="8" spans="3:24" hidden="1" outlineLevel="1" x14ac:dyDescent="0.25">
      <c r="D8" s="2" t="s">
        <v>12</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c r="V8" s="1" t="s">
        <v>13</v>
      </c>
      <c r="W8" s="1" t="s">
        <v>13</v>
      </c>
      <c r="X8" s="1" t="s">
        <v>13</v>
      </c>
    </row>
    <row r="9" spans="3:24" hidden="1" outlineLevel="1" x14ac:dyDescent="0.25">
      <c r="D9" s="2" t="s">
        <v>14</v>
      </c>
    </row>
    <row r="10" spans="3:24" hidden="1" outlineLevel="1" x14ac:dyDescent="0.25">
      <c r="D10" s="2" t="s">
        <v>15</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c r="V10" s="1" t="s">
        <v>16</v>
      </c>
      <c r="W10" s="1" t="s">
        <v>16</v>
      </c>
      <c r="X10" s="1" t="s">
        <v>16</v>
      </c>
    </row>
    <row r="11" spans="3:24" hidden="1" outlineLevel="1" x14ac:dyDescent="0.25">
      <c r="D11" s="2" t="s">
        <v>17</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c r="V11" s="1" t="s">
        <v>18</v>
      </c>
      <c r="W11" s="1" t="s">
        <v>18</v>
      </c>
      <c r="X11" s="1" t="s">
        <v>18</v>
      </c>
    </row>
    <row r="12" spans="3:24" hidden="1" outlineLevel="1" x14ac:dyDescent="0.25">
      <c r="D12" s="2" t="s">
        <v>19</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c r="V12" s="1" t="s">
        <v>20</v>
      </c>
      <c r="W12" s="1" t="s">
        <v>20</v>
      </c>
      <c r="X12" s="1" t="s">
        <v>20</v>
      </c>
    </row>
    <row r="13" spans="3:24" hidden="1" outlineLevel="1" x14ac:dyDescent="0.25">
      <c r="D13" s="2" t="s">
        <v>21</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c r="V13" s="1" t="s">
        <v>22</v>
      </c>
      <c r="W13" s="1" t="s">
        <v>22</v>
      </c>
      <c r="X13" s="1" t="s">
        <v>22</v>
      </c>
    </row>
    <row r="14" spans="3:24" hidden="1" outlineLevel="1" x14ac:dyDescent="0.25">
      <c r="D14" s="2" t="s">
        <v>23</v>
      </c>
      <c r="E14" s="28" t="s">
        <v>24</v>
      </c>
      <c r="F14" s="28" t="s">
        <v>24</v>
      </c>
      <c r="G14" s="28" t="s">
        <v>24</v>
      </c>
      <c r="H14" s="28" t="s">
        <v>24</v>
      </c>
      <c r="I14" s="28" t="s">
        <v>24</v>
      </c>
      <c r="J14" s="28" t="s">
        <v>24</v>
      </c>
      <c r="K14" s="28" t="s">
        <v>24</v>
      </c>
      <c r="L14" s="28" t="s">
        <v>24</v>
      </c>
      <c r="M14" s="28" t="s">
        <v>24</v>
      </c>
      <c r="N14" s="28" t="s">
        <v>24</v>
      </c>
      <c r="O14" s="28" t="s">
        <v>24</v>
      </c>
      <c r="P14" s="28" t="s">
        <v>24</v>
      </c>
      <c r="Q14" s="28" t="s">
        <v>24</v>
      </c>
      <c r="R14" s="28" t="s">
        <v>24</v>
      </c>
      <c r="S14" s="28" t="s">
        <v>24</v>
      </c>
      <c r="T14" s="28" t="s">
        <v>24</v>
      </c>
      <c r="U14" s="28" t="s">
        <v>24</v>
      </c>
      <c r="V14" s="28" t="s">
        <v>24</v>
      </c>
      <c r="W14" s="28" t="s">
        <v>24</v>
      </c>
      <c r="X14" s="28" t="s">
        <v>24</v>
      </c>
    </row>
    <row r="15" spans="3:24" hidden="1" outlineLevel="1" x14ac:dyDescent="0.25">
      <c r="D15" s="7" t="s">
        <v>25</v>
      </c>
      <c r="E15" s="29" t="s">
        <v>26</v>
      </c>
      <c r="F15" s="29" t="s">
        <v>26</v>
      </c>
      <c r="G15" s="29" t="s">
        <v>26</v>
      </c>
      <c r="H15" s="29" t="s">
        <v>26</v>
      </c>
      <c r="I15" s="29" t="s">
        <v>26</v>
      </c>
      <c r="J15" s="29" t="s">
        <v>26</v>
      </c>
      <c r="K15" s="29" t="s">
        <v>26</v>
      </c>
      <c r="L15" s="29" t="s">
        <v>26</v>
      </c>
      <c r="M15" s="29" t="s">
        <v>26</v>
      </c>
      <c r="N15" s="29" t="s">
        <v>26</v>
      </c>
      <c r="O15" s="29" t="s">
        <v>26</v>
      </c>
      <c r="P15" s="29" t="s">
        <v>26</v>
      </c>
      <c r="Q15" s="29" t="s">
        <v>26</v>
      </c>
      <c r="R15" s="29" t="s">
        <v>26</v>
      </c>
      <c r="S15" s="29" t="s">
        <v>26</v>
      </c>
      <c r="T15" s="29" t="s">
        <v>26</v>
      </c>
      <c r="U15" s="29" t="s">
        <v>26</v>
      </c>
      <c r="V15" s="29" t="s">
        <v>26</v>
      </c>
      <c r="W15" s="29" t="s">
        <v>26</v>
      </c>
      <c r="X15" s="29" t="s">
        <v>26</v>
      </c>
    </row>
    <row r="16" spans="3:24" collapsed="1" x14ac:dyDescent="0.25"/>
    <row r="18" spans="1:24" x14ac:dyDescent="0.25">
      <c r="D18" s="30" t="s">
        <v>164</v>
      </c>
      <c r="E18" s="15"/>
      <c r="F18" s="15"/>
      <c r="G18" s="15"/>
      <c r="H18" s="15"/>
      <c r="I18" s="15"/>
      <c r="J18" s="15"/>
      <c r="K18" s="15"/>
      <c r="L18" s="15"/>
      <c r="M18" s="15"/>
      <c r="N18" s="15"/>
      <c r="O18" s="15"/>
      <c r="P18" s="15"/>
      <c r="Q18" s="15"/>
      <c r="R18" s="15"/>
      <c r="S18" s="15"/>
      <c r="T18" s="15"/>
      <c r="U18" s="15"/>
      <c r="V18" s="15"/>
      <c r="W18" s="15"/>
      <c r="X18" s="15"/>
    </row>
    <row r="19" spans="1:24" x14ac:dyDescent="0.25">
      <c r="D19" s="15"/>
      <c r="E19" s="15"/>
      <c r="F19" s="15"/>
      <c r="G19" s="15"/>
      <c r="H19" s="15"/>
      <c r="I19" s="15"/>
      <c r="J19" s="15"/>
      <c r="K19" s="15"/>
      <c r="L19" s="15"/>
      <c r="M19" s="15"/>
      <c r="N19" s="15"/>
      <c r="O19" s="15"/>
      <c r="P19" s="15"/>
      <c r="Q19" s="15"/>
      <c r="R19" s="15"/>
      <c r="S19" s="15"/>
      <c r="T19" s="15"/>
      <c r="U19" s="15"/>
      <c r="V19" s="15"/>
      <c r="W19" s="15"/>
      <c r="X19" s="15"/>
    </row>
    <row r="20" spans="1:24" x14ac:dyDescent="0.25">
      <c r="D20" s="77" t="s">
        <v>27</v>
      </c>
      <c r="E20" s="78" t="str">
        <f>+E4&amp;" "&amp;E2</f>
        <v>1Q 2017</v>
      </c>
      <c r="F20" s="78" t="str">
        <f t="shared" ref="F20:I20" si="1">+F4&amp;" "&amp;F2</f>
        <v>2Q 2017</v>
      </c>
      <c r="G20" s="78" t="str">
        <f t="shared" si="1"/>
        <v>3Q 2017</v>
      </c>
      <c r="H20" s="78" t="str">
        <f t="shared" si="1"/>
        <v>4Q 2017</v>
      </c>
      <c r="I20" s="78" t="str">
        <f t="shared" si="1"/>
        <v>1Q 2018</v>
      </c>
      <c r="J20" s="78" t="str">
        <f t="shared" ref="J20:K20" si="2">+J4&amp;" "&amp;J2</f>
        <v>2Q 2018</v>
      </c>
      <c r="K20" s="78" t="str">
        <f t="shared" si="2"/>
        <v>3Q 2018</v>
      </c>
      <c r="L20" s="78" t="str">
        <f t="shared" ref="L20:M20" si="3">+L4&amp;" "&amp;L2</f>
        <v>4Q 2018</v>
      </c>
      <c r="M20" s="78" t="str">
        <f t="shared" si="3"/>
        <v>1Q 2019</v>
      </c>
      <c r="N20" s="78" t="str">
        <f t="shared" ref="N20:O20" si="4">+N4&amp;" "&amp;N2</f>
        <v>2Q 2019</v>
      </c>
      <c r="O20" s="78" t="str">
        <f t="shared" si="4"/>
        <v>3Q 2019</v>
      </c>
      <c r="P20" s="78" t="str">
        <f t="shared" ref="P20:Q20" si="5">+P4&amp;" "&amp;P2</f>
        <v>4Q 2019</v>
      </c>
      <c r="Q20" s="78" t="str">
        <f t="shared" si="5"/>
        <v>1Q 2020</v>
      </c>
      <c r="R20" s="78" t="str">
        <f t="shared" ref="R20:S20" si="6">+R4&amp;" "&amp;R2</f>
        <v>2Q 2020</v>
      </c>
      <c r="S20" s="78" t="str">
        <f t="shared" si="6"/>
        <v>3Q 2020</v>
      </c>
      <c r="T20" s="78" t="str">
        <f t="shared" ref="T20:U20" si="7">+T4&amp;" "&amp;T2</f>
        <v>4Q 2020</v>
      </c>
      <c r="U20" s="78" t="str">
        <f t="shared" si="7"/>
        <v>1Q 2021</v>
      </c>
      <c r="V20" s="78" t="str">
        <f t="shared" ref="V20:W20" si="8">+V4&amp;" "&amp;V2</f>
        <v>2Q 2021</v>
      </c>
      <c r="W20" s="78" t="str">
        <f t="shared" si="8"/>
        <v>3Q 2021</v>
      </c>
      <c r="X20" s="78" t="str">
        <f t="shared" ref="X20" si="9">+X4&amp;" "&amp;X2</f>
        <v>4Q 2021</v>
      </c>
    </row>
    <row r="21" spans="1:24" x14ac:dyDescent="0.25">
      <c r="D21" s="15"/>
      <c r="E21" s="15"/>
      <c r="F21" s="15"/>
      <c r="G21" s="15"/>
      <c r="H21" s="15"/>
      <c r="I21" s="15"/>
      <c r="J21" s="15"/>
      <c r="K21" s="15"/>
      <c r="L21" s="15"/>
      <c r="M21" s="15"/>
      <c r="N21" s="15"/>
      <c r="O21" s="15"/>
      <c r="P21" s="15"/>
      <c r="Q21" s="15"/>
      <c r="R21" s="15"/>
      <c r="S21" s="15"/>
      <c r="T21" s="15"/>
      <c r="U21" s="15"/>
      <c r="V21" s="15"/>
      <c r="W21" s="15"/>
      <c r="X21" s="15"/>
    </row>
    <row r="22" spans="1:24" x14ac:dyDescent="0.25">
      <c r="C22" s="1" t="s">
        <v>153</v>
      </c>
      <c r="D22" s="15" t="s">
        <v>155</v>
      </c>
      <c r="E22" s="45">
        <v>129.30000000000001</v>
      </c>
      <c r="F22" s="45">
        <v>483.9</v>
      </c>
      <c r="G22" s="45">
        <v>546.4</v>
      </c>
      <c r="H22" s="45">
        <v>767.8</v>
      </c>
      <c r="I22" s="45">
        <v>1150.0999999999999</v>
      </c>
      <c r="J22" s="45">
        <v>1655.1</v>
      </c>
      <c r="K22" s="45">
        <v>1077.5999999999999</v>
      </c>
      <c r="L22" s="45">
        <v>639.29999999999995</v>
      </c>
      <c r="M22" s="45">
        <v>514.4</v>
      </c>
      <c r="N22" s="45">
        <v>300.39999999999998</v>
      </c>
      <c r="O22" s="45">
        <v>282.2</v>
      </c>
      <c r="P22" s="45">
        <v>92</v>
      </c>
      <c r="Q22" s="45">
        <v>197</v>
      </c>
      <c r="R22" s="45">
        <v>211.8</v>
      </c>
      <c r="S22" s="45">
        <v>99.3</v>
      </c>
      <c r="T22" s="45">
        <v>449.1</v>
      </c>
      <c r="U22" s="45">
        <v>805.7</v>
      </c>
      <c r="V22" s="45">
        <v>840.6</v>
      </c>
      <c r="W22" s="45">
        <v>1666.4</v>
      </c>
      <c r="X22" s="45">
        <v>2586.5</v>
      </c>
    </row>
    <row r="23" spans="1:24" x14ac:dyDescent="0.25">
      <c r="C23" s="39" t="s">
        <v>156</v>
      </c>
      <c r="D23" s="15" t="s">
        <v>157</v>
      </c>
      <c r="E23" s="45">
        <v>313.2</v>
      </c>
      <c r="F23" s="45">
        <v>326.39999999999998</v>
      </c>
      <c r="G23" s="45">
        <v>311.39999999999998</v>
      </c>
      <c r="H23" s="45">
        <v>309.8</v>
      </c>
      <c r="I23" s="45">
        <v>303.60000000000002</v>
      </c>
      <c r="J23" s="45">
        <v>315.39999999999998</v>
      </c>
      <c r="K23" s="45">
        <v>317</v>
      </c>
      <c r="L23" s="45">
        <v>334.5</v>
      </c>
      <c r="M23" s="45">
        <v>337.5</v>
      </c>
      <c r="N23" s="45">
        <v>346.3</v>
      </c>
      <c r="O23" s="45">
        <v>358.1</v>
      </c>
      <c r="P23" s="45">
        <v>425.3</v>
      </c>
      <c r="Q23" s="45">
        <v>393.2</v>
      </c>
      <c r="R23" s="45">
        <v>432</v>
      </c>
      <c r="S23" s="45">
        <v>412.5</v>
      </c>
      <c r="T23" s="45">
        <v>489.1</v>
      </c>
      <c r="U23" s="45">
        <v>424.8</v>
      </c>
      <c r="V23" s="45">
        <v>530.70000000000005</v>
      </c>
      <c r="W23" s="45">
        <v>464.5</v>
      </c>
      <c r="X23" s="45">
        <v>472.2</v>
      </c>
    </row>
    <row r="24" spans="1:24" x14ac:dyDescent="0.25">
      <c r="A24" s="43"/>
      <c r="B24" s="43"/>
      <c r="C24" s="39" t="s">
        <v>174</v>
      </c>
      <c r="D24" s="14" t="s">
        <v>158</v>
      </c>
      <c r="E24" s="45">
        <v>-0.4</v>
      </c>
      <c r="F24" s="45">
        <v>-277.60000000000002</v>
      </c>
      <c r="G24" s="45">
        <v>195.6</v>
      </c>
      <c r="H24" s="45">
        <v>131</v>
      </c>
      <c r="I24" s="45">
        <v>-441.2</v>
      </c>
      <c r="J24" s="45">
        <v>-569.29999999999995</v>
      </c>
      <c r="K24" s="45">
        <v>-469.8</v>
      </c>
      <c r="L24" s="45">
        <v>769.2</v>
      </c>
      <c r="M24" s="45">
        <v>-169.4</v>
      </c>
      <c r="N24" s="45">
        <v>288.10000000000002</v>
      </c>
      <c r="O24" s="45">
        <v>67</v>
      </c>
      <c r="P24" s="45">
        <v>463.3</v>
      </c>
      <c r="Q24" s="45">
        <v>-441.6</v>
      </c>
      <c r="R24" s="45">
        <v>40.299999999999997</v>
      </c>
      <c r="S24" s="45">
        <v>-54.8</v>
      </c>
      <c r="T24" s="45">
        <v>687.9</v>
      </c>
      <c r="U24" s="45">
        <v>-395.2</v>
      </c>
      <c r="V24" s="45">
        <v>-112.9</v>
      </c>
      <c r="W24" s="45">
        <v>141.5</v>
      </c>
      <c r="X24" s="45">
        <v>-1653.6</v>
      </c>
    </row>
    <row r="25" spans="1:24" x14ac:dyDescent="0.25">
      <c r="C25" s="39" t="s">
        <v>173</v>
      </c>
      <c r="D25" s="15" t="s">
        <v>159</v>
      </c>
      <c r="E25" s="45">
        <v>-143</v>
      </c>
      <c r="F25" s="45">
        <v>-206.7</v>
      </c>
      <c r="G25" s="45">
        <v>-201.8</v>
      </c>
      <c r="H25" s="45">
        <v>-338.6</v>
      </c>
      <c r="I25" s="45">
        <v>-179.6</v>
      </c>
      <c r="J25" s="45">
        <v>-292.2</v>
      </c>
      <c r="K25" s="45">
        <v>-203</v>
      </c>
      <c r="L25" s="45">
        <v>-389.3</v>
      </c>
      <c r="M25" s="45">
        <v>-183.5</v>
      </c>
      <c r="N25" s="45">
        <v>-300.5</v>
      </c>
      <c r="O25" s="45">
        <v>-155.5</v>
      </c>
      <c r="P25" s="45">
        <v>-522.20000000000005</v>
      </c>
      <c r="Q25" s="45">
        <v>-253.4</v>
      </c>
      <c r="R25" s="45">
        <v>-307</v>
      </c>
      <c r="S25" s="45">
        <v>-268.8</v>
      </c>
      <c r="T25" s="45">
        <v>-558.29999999999995</v>
      </c>
      <c r="U25" s="45">
        <v>-259.10000000000002</v>
      </c>
      <c r="V25" s="45">
        <v>-338.9</v>
      </c>
      <c r="W25" s="45">
        <v>-385.5</v>
      </c>
      <c r="X25" s="45">
        <v>-673.2</v>
      </c>
    </row>
    <row r="26" spans="1:24" x14ac:dyDescent="0.25">
      <c r="C26" s="39" t="s">
        <v>177</v>
      </c>
      <c r="D26" s="15" t="s">
        <v>172</v>
      </c>
      <c r="E26" s="45">
        <v>-2.1</v>
      </c>
      <c r="F26" s="45">
        <v>12.6</v>
      </c>
      <c r="G26" s="45">
        <v>-9.6</v>
      </c>
      <c r="H26" s="45">
        <v>-10.5</v>
      </c>
      <c r="I26" s="45">
        <v>19</v>
      </c>
      <c r="J26" s="45">
        <v>-0.7</v>
      </c>
      <c r="K26" s="45">
        <v>-0.4</v>
      </c>
      <c r="L26" s="45">
        <v>-3.8</v>
      </c>
      <c r="M26" s="45">
        <v>-8.6</v>
      </c>
      <c r="N26" s="45">
        <v>11.1</v>
      </c>
      <c r="O26" s="45">
        <v>-12.3</v>
      </c>
      <c r="P26" s="45">
        <v>5.9</v>
      </c>
      <c r="Q26" s="45">
        <v>16.399999999999999</v>
      </c>
      <c r="R26" s="45">
        <v>-13.6</v>
      </c>
      <c r="S26" s="45">
        <v>-6</v>
      </c>
      <c r="T26" s="45">
        <v>-3.5</v>
      </c>
      <c r="U26" s="45">
        <v>13.2</v>
      </c>
      <c r="V26" s="45">
        <v>-8.9</v>
      </c>
      <c r="W26" s="45">
        <v>-1.4</v>
      </c>
      <c r="X26" s="45">
        <v>-17.8</v>
      </c>
    </row>
    <row r="27" spans="1:24" x14ac:dyDescent="0.25">
      <c r="C27" s="39" t="s">
        <v>179</v>
      </c>
      <c r="D27" s="73" t="s">
        <v>163</v>
      </c>
      <c r="E27" s="83">
        <f>SUM(E22:E26)</f>
        <v>297</v>
      </c>
      <c r="F27" s="83">
        <f t="shared" ref="F27:J27" si="10">SUM(F22:F26)</f>
        <v>338.59999999999997</v>
      </c>
      <c r="G27" s="83">
        <f t="shared" si="10"/>
        <v>841.99999999999989</v>
      </c>
      <c r="H27" s="83">
        <f t="shared" si="10"/>
        <v>859.49999999999989</v>
      </c>
      <c r="I27" s="83">
        <f t="shared" si="10"/>
        <v>851.89999999999975</v>
      </c>
      <c r="J27" s="83">
        <f t="shared" si="10"/>
        <v>1108.3</v>
      </c>
      <c r="K27" s="83">
        <f t="shared" ref="K27:L27" si="11">SUM(K22:K26)</f>
        <v>721.4</v>
      </c>
      <c r="L27" s="83">
        <f t="shared" si="11"/>
        <v>1349.9</v>
      </c>
      <c r="M27" s="83">
        <f t="shared" ref="M27" si="12">SUM(M22:M26)</f>
        <v>490.4</v>
      </c>
      <c r="N27" s="83">
        <v>645.29999999999995</v>
      </c>
      <c r="O27" s="83">
        <v>539.4</v>
      </c>
      <c r="P27" s="83">
        <v>464.3</v>
      </c>
      <c r="Q27" s="83">
        <v>-88.3</v>
      </c>
      <c r="R27" s="83">
        <v>363.5</v>
      </c>
      <c r="S27" s="83">
        <v>182.2</v>
      </c>
      <c r="T27" s="83">
        <v>1064.5</v>
      </c>
      <c r="U27" s="83">
        <v>589.4</v>
      </c>
      <c r="V27" s="83">
        <v>910.5</v>
      </c>
      <c r="W27" s="83">
        <v>1885.6</v>
      </c>
      <c r="X27" s="83">
        <v>714.1</v>
      </c>
    </row>
    <row r="28" spans="1:24" x14ac:dyDescent="0.25">
      <c r="D28" s="32"/>
      <c r="E28" s="45"/>
      <c r="F28" s="45"/>
      <c r="G28" s="45"/>
      <c r="H28" s="45"/>
      <c r="I28" s="45"/>
      <c r="J28" s="45"/>
      <c r="K28" s="45"/>
      <c r="L28" s="45"/>
      <c r="M28" s="45"/>
      <c r="N28" s="45"/>
      <c r="O28" s="45"/>
      <c r="P28" s="45"/>
      <c r="Q28" s="45"/>
      <c r="R28" s="45"/>
      <c r="S28" s="45"/>
      <c r="T28" s="45"/>
      <c r="U28" s="45"/>
      <c r="V28" s="45"/>
      <c r="W28" s="45"/>
      <c r="X28" s="45"/>
    </row>
    <row r="29" spans="1:24" x14ac:dyDescent="0.25">
      <c r="C29" s="39" t="s">
        <v>160</v>
      </c>
      <c r="D29" s="41" t="s">
        <v>161</v>
      </c>
      <c r="E29" s="45">
        <v>-48.4</v>
      </c>
      <c r="F29" s="45">
        <v>-101.6</v>
      </c>
      <c r="G29" s="45">
        <v>-87</v>
      </c>
      <c r="H29" s="45">
        <v>-152.69999999999999</v>
      </c>
      <c r="I29" s="45">
        <v>-144.1</v>
      </c>
      <c r="J29" s="45">
        <v>-119.6</v>
      </c>
      <c r="K29" s="45">
        <v>-180.1</v>
      </c>
      <c r="L29" s="45">
        <v>-282.5</v>
      </c>
      <c r="M29" s="45">
        <v>-87.2</v>
      </c>
      <c r="N29" s="45">
        <v>-178.7</v>
      </c>
      <c r="O29" s="45">
        <v>-299.5</v>
      </c>
      <c r="P29" s="45">
        <v>-397.7</v>
      </c>
      <c r="Q29" s="45">
        <v>-199.9</v>
      </c>
      <c r="R29" s="45">
        <v>-191.7</v>
      </c>
      <c r="S29" s="45">
        <v>-184.8</v>
      </c>
      <c r="T29" s="45">
        <v>-258.60000000000002</v>
      </c>
      <c r="U29" s="45">
        <v>-183.7</v>
      </c>
      <c r="V29" s="45">
        <v>-212.6</v>
      </c>
      <c r="W29" s="45">
        <v>-439.6</v>
      </c>
      <c r="X29" s="45">
        <v>-880.8</v>
      </c>
    </row>
    <row r="30" spans="1:24" x14ac:dyDescent="0.25">
      <c r="D30" s="32"/>
      <c r="E30" s="34"/>
      <c r="F30" s="34"/>
      <c r="G30" s="34"/>
      <c r="H30" s="34"/>
      <c r="I30" s="34"/>
      <c r="J30" s="34"/>
      <c r="K30" s="34"/>
      <c r="L30" s="34"/>
      <c r="M30" s="34"/>
      <c r="N30" s="34"/>
      <c r="O30" s="34"/>
      <c r="P30" s="34"/>
      <c r="Q30" s="34"/>
      <c r="R30" s="34"/>
      <c r="S30" s="34"/>
      <c r="T30" s="34"/>
      <c r="U30" s="34"/>
      <c r="V30" s="34"/>
      <c r="W30" s="34"/>
      <c r="X30" s="34"/>
    </row>
    <row r="31" spans="1:24" ht="15.75" x14ac:dyDescent="0.25">
      <c r="D31" s="42"/>
      <c r="E31" s="34"/>
      <c r="F31" s="34"/>
      <c r="G31" s="34"/>
      <c r="H31" s="34"/>
      <c r="I31" s="34"/>
      <c r="J31" s="34"/>
      <c r="K31" s="34"/>
      <c r="L31" s="34"/>
      <c r="M31" s="34"/>
      <c r="N31" s="34"/>
      <c r="O31" s="34"/>
      <c r="P31" s="34"/>
      <c r="Q31" s="34"/>
      <c r="R31" s="34"/>
      <c r="S31" s="34"/>
      <c r="T31" s="34"/>
      <c r="U31" s="34"/>
      <c r="V31" s="34"/>
      <c r="W31" s="34"/>
      <c r="X31" s="34"/>
    </row>
    <row r="32" spans="1:24" x14ac:dyDescent="0.25">
      <c r="D32" s="32"/>
      <c r="E32" s="34"/>
      <c r="F32" s="34"/>
      <c r="G32" s="34"/>
      <c r="H32" s="34"/>
      <c r="I32" s="34"/>
      <c r="J32" s="34"/>
      <c r="K32" s="34"/>
      <c r="L32" s="34"/>
      <c r="M32" s="34"/>
      <c r="N32" s="34"/>
      <c r="O32" s="34"/>
      <c r="P32" s="34"/>
      <c r="Q32" s="34"/>
      <c r="R32" s="34"/>
      <c r="S32" s="34"/>
      <c r="T32" s="34"/>
      <c r="U32" s="34"/>
      <c r="V32" s="34"/>
      <c r="W32" s="34"/>
      <c r="X32" s="34"/>
    </row>
    <row r="33" spans="4:24" x14ac:dyDescent="0.25">
      <c r="D33" s="32"/>
      <c r="E33" s="34"/>
      <c r="F33" s="34"/>
      <c r="G33" s="34"/>
      <c r="H33" s="34"/>
      <c r="I33" s="34"/>
      <c r="J33" s="34"/>
      <c r="K33" s="34"/>
      <c r="L33" s="34"/>
      <c r="M33" s="34"/>
      <c r="N33" s="34"/>
      <c r="O33" s="34"/>
      <c r="P33" s="34"/>
      <c r="Q33" s="34"/>
      <c r="R33" s="34"/>
      <c r="S33" s="34"/>
      <c r="T33" s="34"/>
      <c r="U33" s="34"/>
      <c r="V33" s="34"/>
      <c r="W33" s="34"/>
      <c r="X33" s="34"/>
    </row>
    <row r="34" spans="4:24" hidden="1" outlineLevel="2" x14ac:dyDescent="0.25">
      <c r="E34" s="40">
        <f>E22-'P&amp;L'!C37+'P&amp;L'!C35</f>
        <v>0</v>
      </c>
      <c r="F34" s="40">
        <f>F22-'P&amp;L'!D37+'P&amp;L'!D35</f>
        <v>0</v>
      </c>
      <c r="G34" s="40">
        <f>G22-'P&amp;L'!E37+'P&amp;L'!E35</f>
        <v>0</v>
      </c>
      <c r="H34" s="40">
        <f>H22-'P&amp;L'!F37+'P&amp;L'!F35</f>
        <v>0</v>
      </c>
      <c r="I34" s="40">
        <f>I22-'P&amp;L'!G37+'P&amp;L'!G35</f>
        <v>0</v>
      </c>
      <c r="J34" s="40">
        <f>J22-'P&amp;L'!H37+'P&amp;L'!H35</f>
        <v>0</v>
      </c>
      <c r="K34" s="40">
        <f>K22-'P&amp;L'!I37+'P&amp;L'!I35</f>
        <v>-1.8474111129762605E-13</v>
      </c>
      <c r="L34" s="40">
        <f>L22-'P&amp;L'!J37+'P&amp;L'!J35</f>
        <v>0</v>
      </c>
      <c r="M34" s="40">
        <f>M22-'P&amp;L'!K37+'P&amp;L'!K35</f>
        <v>0</v>
      </c>
      <c r="N34" s="40">
        <f>N22-'P&amp;L'!L37+'P&amp;L'!L35</f>
        <v>-4.6185277824406512E-14</v>
      </c>
      <c r="O34" s="40">
        <f>O22-'P&amp;L'!M37+'P&amp;L'!M35</f>
        <v>9.999999999998721E-2</v>
      </c>
      <c r="P34" s="40">
        <f>P22-'P&amp;L'!N37+'P&amp;L'!N35</f>
        <v>0</v>
      </c>
      <c r="Q34" s="40">
        <f>Q22-'P&amp;L'!O37+'P&amp;L'!O35</f>
        <v>0</v>
      </c>
      <c r="R34" s="40">
        <f>R22-'P&amp;L'!P37+'P&amp;L'!P35</f>
        <v>0</v>
      </c>
      <c r="S34" s="40">
        <f>S22-'P&amp;L'!Q37+'P&amp;L'!Q35</f>
        <v>0</v>
      </c>
      <c r="T34" s="40">
        <f>T22-'P&amp;L'!R37+'P&amp;L'!R35</f>
        <v>0</v>
      </c>
      <c r="U34" s="40">
        <f>U22-'P&amp;L'!S37+'P&amp;L'!S35</f>
        <v>-9.9999999999930367E-2</v>
      </c>
      <c r="V34" s="40">
        <f>V22-'P&amp;L'!T37+'P&amp;L'!T35</f>
        <v>0</v>
      </c>
      <c r="W34" s="40">
        <f>W22-'P&amp;L'!U37+'P&amp;L'!U35</f>
        <v>0</v>
      </c>
      <c r="X34" s="40">
        <f>X22-'P&amp;L'!V37+'P&amp;L'!V35</f>
        <v>0</v>
      </c>
    </row>
    <row r="35" spans="4:24" hidden="1" outlineLevel="2" x14ac:dyDescent="0.25">
      <c r="E35" s="40">
        <f>E23+'P&amp;L'!C30+'P&amp;L'!C31</f>
        <v>0</v>
      </c>
      <c r="F35" s="40">
        <f>F23+'P&amp;L'!D30+'P&amp;L'!D31</f>
        <v>-3.3750779948604759E-14</v>
      </c>
      <c r="G35" s="40">
        <f>G23+'P&amp;L'!E30+'P&amp;L'!E31</f>
        <v>0</v>
      </c>
      <c r="H35" s="40">
        <f>H23+'P&amp;L'!F30+'P&amp;L'!F31</f>
        <v>-1.1546319456101628E-14</v>
      </c>
      <c r="I35" s="40">
        <f>I23+'P&amp;L'!G30+'P&amp;L'!G31</f>
        <v>4.5519144009631418E-14</v>
      </c>
      <c r="J35" s="40">
        <f>J23+'P&amp;L'!H30+'P&amp;L'!H31</f>
        <v>9.9999999999999645E-2</v>
      </c>
      <c r="K35" s="40">
        <f>K23+'P&amp;L'!I30+'P&amp;L'!I31</f>
        <v>0</v>
      </c>
      <c r="L35" s="40">
        <f>L23+'P&amp;L'!J30+'P&amp;L'!J31</f>
        <v>0</v>
      </c>
      <c r="M35" s="40">
        <f>M23+'P&amp;L'!K30+'P&amp;L'!K31</f>
        <v>0</v>
      </c>
      <c r="N35" s="40">
        <f>N23+'P&amp;L'!L30+'P&amp;L'!L31</f>
        <v>2.2759572004815709E-14</v>
      </c>
      <c r="O35" s="40">
        <f>O23+'P&amp;L'!M30+'P&amp;L'!M31</f>
        <v>0.10000000000000009</v>
      </c>
      <c r="P35" s="40">
        <f>P23+'P&amp;L'!N30+'P&amp;L'!N31</f>
        <v>0</v>
      </c>
      <c r="Q35" s="40">
        <f>Q23+'P&amp;L'!O30+'P&amp;L'!O31</f>
        <v>0</v>
      </c>
      <c r="R35" s="40">
        <f>R23+'P&amp;L'!P30+'P&amp;L'!P31</f>
        <v>1.1546319456101628E-14</v>
      </c>
      <c r="S35" s="40">
        <f>S23+'P&amp;L'!Q30+'P&amp;L'!Q31</f>
        <v>0</v>
      </c>
      <c r="T35" s="40">
        <f>T23+'P&amp;L'!R30+'P&amp;L'!R31</f>
        <v>0</v>
      </c>
      <c r="U35" s="40">
        <f>U23+'P&amp;L'!S30+'P&amp;L'!S31</f>
        <v>1.1546319456101628E-14</v>
      </c>
      <c r="V35" s="40">
        <f>V23+'P&amp;L'!T30+'P&amp;L'!T31</f>
        <v>5.6843418860808015E-14</v>
      </c>
      <c r="W35" s="40">
        <f>W23+'P&amp;L'!U30+'P&amp;L'!U31</f>
        <v>0</v>
      </c>
      <c r="X35" s="40">
        <f>X23+'P&amp;L'!V30+'P&amp;L'!V31</f>
        <v>9.9999999999965894E-2</v>
      </c>
    </row>
    <row r="36" spans="4:24" collapsed="1" x14ac:dyDescent="0.25"/>
    <row r="38" spans="4:24" x14ac:dyDescent="0.25">
      <c r="E38" s="40"/>
      <c r="F38" s="40"/>
      <c r="G38" s="40"/>
      <c r="H38" s="40"/>
      <c r="I38" s="40"/>
      <c r="J38" s="40"/>
      <c r="K38" s="40"/>
      <c r="L38" s="40"/>
      <c r="M38" s="40"/>
      <c r="N38" s="40"/>
      <c r="O38" s="40"/>
    </row>
    <row r="39" spans="4:24" x14ac:dyDescent="0.25">
      <c r="E39" s="40"/>
      <c r="F39" s="40"/>
      <c r="G39" s="40"/>
      <c r="H39" s="40"/>
      <c r="I39" s="40"/>
      <c r="J39" s="40"/>
      <c r="K39" s="40"/>
      <c r="L39" s="40"/>
      <c r="M39" s="40"/>
      <c r="N39" s="40"/>
      <c r="O39" s="40"/>
    </row>
    <row r="40" spans="4:24" x14ac:dyDescent="0.25">
      <c r="E40" s="40"/>
      <c r="F40" s="40"/>
      <c r="G40" s="40"/>
      <c r="H40" s="40"/>
      <c r="I40" s="40"/>
      <c r="J40" s="40"/>
      <c r="K40" s="40"/>
      <c r="L40" s="40"/>
      <c r="M40" s="40"/>
      <c r="N40" s="40"/>
      <c r="O40" s="40"/>
    </row>
    <row r="41" spans="4:24" x14ac:dyDescent="0.25">
      <c r="E41" s="40"/>
      <c r="F41" s="40"/>
      <c r="G41" s="40"/>
      <c r="H41" s="40"/>
      <c r="I41" s="40"/>
      <c r="J41" s="40"/>
      <c r="K41" s="40"/>
      <c r="L41" s="40"/>
      <c r="M41" s="40"/>
      <c r="N41" s="40"/>
      <c r="O41" s="40"/>
    </row>
    <row r="42" spans="4:24" x14ac:dyDescent="0.25">
      <c r="E42" s="40"/>
      <c r="F42" s="40"/>
      <c r="G42" s="40"/>
      <c r="H42" s="40"/>
      <c r="I42" s="40"/>
      <c r="J42" s="40"/>
      <c r="K42" s="40"/>
      <c r="L42" s="40"/>
      <c r="M42" s="40"/>
      <c r="N42" s="40"/>
      <c r="O42" s="40"/>
    </row>
    <row r="43" spans="4:24" x14ac:dyDescent="0.25">
      <c r="E43" s="40"/>
      <c r="F43" s="40"/>
      <c r="G43" s="40"/>
      <c r="H43" s="40"/>
      <c r="I43" s="40"/>
      <c r="J43" s="40"/>
      <c r="K43" s="40"/>
      <c r="L43" s="40"/>
      <c r="M43" s="40"/>
      <c r="N43" s="40"/>
      <c r="O43" s="40"/>
    </row>
    <row r="44" spans="4:24" x14ac:dyDescent="0.25">
      <c r="E44" s="40"/>
      <c r="F44" s="40"/>
      <c r="G44" s="40"/>
      <c r="H44" s="40"/>
      <c r="I44" s="40"/>
      <c r="J44" s="40"/>
      <c r="K44" s="40"/>
      <c r="L44" s="40"/>
      <c r="M44" s="40"/>
      <c r="N44" s="40"/>
      <c r="O44" s="40"/>
    </row>
    <row r="45" spans="4:24" x14ac:dyDescent="0.25">
      <c r="E45" s="40"/>
      <c r="F45" s="40"/>
      <c r="G45" s="40"/>
      <c r="H45" s="40"/>
      <c r="I45" s="40"/>
      <c r="J45" s="40"/>
      <c r="K45" s="40"/>
      <c r="L45" s="40"/>
      <c r="M45" s="40"/>
      <c r="N45" s="40"/>
      <c r="O45" s="40"/>
    </row>
    <row r="46" spans="4:24" x14ac:dyDescent="0.25">
      <c r="E46" s="40"/>
      <c r="F46" s="40"/>
      <c r="G46" s="40"/>
      <c r="H46" s="40"/>
      <c r="I46" s="40"/>
      <c r="J46" s="40"/>
      <c r="K46" s="40"/>
      <c r="L46" s="40"/>
      <c r="M46" s="40"/>
      <c r="N46" s="40"/>
      <c r="O46" s="40"/>
    </row>
    <row r="47" spans="4:24" x14ac:dyDescent="0.25">
      <c r="E47" s="40"/>
      <c r="F47" s="40"/>
      <c r="G47" s="40"/>
      <c r="H47" s="40"/>
      <c r="I47" s="40"/>
      <c r="J47" s="40"/>
      <c r="K47" s="40"/>
      <c r="L47" s="40"/>
      <c r="M47" s="40"/>
      <c r="N47" s="40"/>
      <c r="O47" s="40"/>
    </row>
    <row r="48" spans="4:24" x14ac:dyDescent="0.25">
      <c r="E48" s="40"/>
      <c r="F48" s="40"/>
      <c r="G48" s="40"/>
      <c r="H48" s="40"/>
      <c r="I48" s="40"/>
      <c r="J48" s="40"/>
      <c r="K48" s="40"/>
      <c r="L48" s="40"/>
      <c r="M48" s="40"/>
      <c r="N48" s="40"/>
      <c r="O48" s="40"/>
    </row>
    <row r="49" spans="5:15" x14ac:dyDescent="0.25">
      <c r="E49" s="40"/>
      <c r="F49" s="40"/>
      <c r="G49" s="40"/>
      <c r="H49" s="40"/>
      <c r="I49" s="40"/>
      <c r="J49" s="40"/>
      <c r="K49" s="40"/>
      <c r="L49" s="40"/>
      <c r="M49" s="40"/>
      <c r="N49" s="40"/>
      <c r="O49" s="40"/>
    </row>
    <row r="50" spans="5:15" x14ac:dyDescent="0.25">
      <c r="E50" s="40"/>
      <c r="F50" s="40"/>
      <c r="G50" s="40"/>
      <c r="H50" s="40"/>
      <c r="I50" s="40"/>
      <c r="J50" s="40"/>
      <c r="K50" s="40"/>
      <c r="L50" s="40"/>
      <c r="M50" s="40"/>
      <c r="N50" s="40"/>
      <c r="O50" s="40"/>
    </row>
    <row r="51" spans="5:15" x14ac:dyDescent="0.25">
      <c r="E51" s="40"/>
      <c r="F51" s="40"/>
      <c r="G51" s="40"/>
      <c r="H51" s="40"/>
      <c r="I51" s="40"/>
      <c r="J51" s="40"/>
      <c r="K51" s="40"/>
      <c r="L51" s="40"/>
      <c r="M51" s="40"/>
      <c r="N51" s="40"/>
      <c r="O51" s="40"/>
    </row>
    <row r="52" spans="5:15" x14ac:dyDescent="0.25">
      <c r="E52" s="40"/>
      <c r="F52" s="40"/>
      <c r="G52" s="40"/>
      <c r="H52" s="40"/>
      <c r="I52" s="40"/>
      <c r="J52" s="40"/>
      <c r="K52" s="40"/>
      <c r="L52" s="40"/>
      <c r="M52" s="40"/>
      <c r="N52" s="40"/>
      <c r="O52" s="40"/>
    </row>
    <row r="53" spans="5:15" x14ac:dyDescent="0.25">
      <c r="E53" s="40"/>
      <c r="F53" s="40"/>
      <c r="G53" s="40"/>
      <c r="H53" s="40"/>
      <c r="I53" s="40"/>
      <c r="J53" s="40"/>
      <c r="K53" s="40"/>
      <c r="L53" s="40"/>
      <c r="M53" s="40"/>
      <c r="N53" s="40"/>
      <c r="O53" s="40"/>
    </row>
    <row r="54" spans="5:15" x14ac:dyDescent="0.25">
      <c r="E54" s="40"/>
      <c r="F54" s="40"/>
      <c r="G54" s="40"/>
      <c r="H54" s="40"/>
      <c r="I54" s="40"/>
      <c r="J54" s="40"/>
      <c r="K54" s="40"/>
      <c r="L54" s="40"/>
      <c r="M54" s="40"/>
      <c r="N54" s="40"/>
      <c r="O54" s="40"/>
    </row>
    <row r="55" spans="5:15" x14ac:dyDescent="0.25">
      <c r="E55" s="40"/>
      <c r="F55" s="40"/>
      <c r="G55" s="40"/>
      <c r="H55" s="40"/>
      <c r="I55" s="40"/>
      <c r="J55" s="40"/>
      <c r="K55" s="40"/>
      <c r="L55" s="40"/>
      <c r="M55" s="40"/>
      <c r="N55" s="40"/>
      <c r="O55" s="40"/>
    </row>
    <row r="56" spans="5:15" x14ac:dyDescent="0.25">
      <c r="E56" s="40"/>
      <c r="F56" s="40"/>
      <c r="G56" s="40"/>
      <c r="H56" s="40"/>
      <c r="I56" s="40"/>
      <c r="J56" s="40"/>
      <c r="K56" s="40"/>
      <c r="L56" s="40"/>
      <c r="M56" s="40"/>
      <c r="N56" s="40"/>
      <c r="O56" s="40"/>
    </row>
    <row r="57" spans="5:15" x14ac:dyDescent="0.25">
      <c r="E57" s="40"/>
      <c r="F57" s="40"/>
      <c r="G57" s="40"/>
      <c r="H57" s="40"/>
      <c r="I57" s="40"/>
      <c r="J57" s="40"/>
      <c r="K57" s="40"/>
      <c r="L57" s="40"/>
      <c r="M57" s="40"/>
      <c r="N57" s="40"/>
      <c r="O57" s="40"/>
    </row>
    <row r="58" spans="5:15" x14ac:dyDescent="0.25">
      <c r="E58" s="40"/>
      <c r="F58" s="40"/>
      <c r="G58" s="40"/>
      <c r="H58" s="40"/>
      <c r="I58" s="40"/>
      <c r="J58" s="40"/>
      <c r="K58" s="40"/>
      <c r="L58" s="40"/>
      <c r="M58" s="40"/>
      <c r="N58" s="40"/>
      <c r="O58" s="40"/>
    </row>
    <row r="59" spans="5:15" x14ac:dyDescent="0.25">
      <c r="E59" s="40"/>
      <c r="F59" s="40"/>
      <c r="G59" s="40"/>
      <c r="H59" s="40"/>
      <c r="I59" s="40"/>
      <c r="J59" s="40"/>
      <c r="K59" s="40"/>
      <c r="L59" s="40"/>
      <c r="M59" s="40"/>
      <c r="N59" s="40"/>
      <c r="O59" s="40"/>
    </row>
    <row r="60" spans="5:15" x14ac:dyDescent="0.25">
      <c r="E60" s="40"/>
      <c r="F60" s="40"/>
      <c r="G60" s="40"/>
      <c r="H60" s="40"/>
      <c r="I60" s="40"/>
      <c r="J60" s="40"/>
      <c r="K60" s="40"/>
      <c r="L60" s="40"/>
      <c r="M60" s="40"/>
      <c r="N60" s="40"/>
      <c r="O60" s="40"/>
    </row>
    <row r="61" spans="5:15" x14ac:dyDescent="0.25">
      <c r="E61" s="40"/>
      <c r="F61" s="40"/>
      <c r="G61" s="40"/>
      <c r="H61" s="40"/>
      <c r="I61" s="40"/>
      <c r="J61" s="40"/>
      <c r="K61" s="40"/>
      <c r="L61" s="40"/>
      <c r="M61" s="40"/>
      <c r="N61" s="40"/>
      <c r="O61" s="40"/>
    </row>
    <row r="62" spans="5:15" x14ac:dyDescent="0.25">
      <c r="E62" s="40"/>
      <c r="F62" s="40"/>
      <c r="G62" s="40"/>
      <c r="H62" s="40"/>
      <c r="I62" s="40"/>
      <c r="J62" s="40"/>
      <c r="K62" s="40"/>
      <c r="L62" s="40"/>
      <c r="M62" s="40"/>
      <c r="N62" s="40"/>
      <c r="O62" s="40"/>
    </row>
    <row r="63" spans="5:15" x14ac:dyDescent="0.25">
      <c r="E63" s="40"/>
      <c r="F63" s="40"/>
      <c r="G63" s="40"/>
      <c r="H63" s="40"/>
      <c r="I63" s="40"/>
      <c r="J63" s="40"/>
      <c r="K63" s="40"/>
      <c r="L63" s="40"/>
      <c r="M63" s="40"/>
      <c r="N63" s="40"/>
      <c r="O63" s="40"/>
    </row>
    <row r="64" spans="5:15" x14ac:dyDescent="0.25">
      <c r="E64" s="40"/>
      <c r="F64" s="40"/>
      <c r="G64" s="40"/>
      <c r="H64" s="40"/>
      <c r="I64" s="40"/>
      <c r="J64" s="40"/>
      <c r="K64" s="40"/>
      <c r="L64" s="40"/>
      <c r="M64" s="40"/>
      <c r="N64" s="40"/>
      <c r="O64" s="40"/>
    </row>
    <row r="65" spans="5:15" x14ac:dyDescent="0.25">
      <c r="E65" s="40"/>
      <c r="F65" s="40"/>
      <c r="G65" s="40"/>
      <c r="H65" s="40"/>
      <c r="I65" s="40"/>
      <c r="J65" s="40"/>
      <c r="K65" s="40"/>
      <c r="L65" s="40"/>
      <c r="M65" s="40"/>
      <c r="N65" s="40"/>
      <c r="O65" s="40"/>
    </row>
    <row r="66" spans="5:15" x14ac:dyDescent="0.25">
      <c r="E66" s="40"/>
      <c r="F66" s="40"/>
      <c r="G66" s="40"/>
      <c r="H66" s="40"/>
      <c r="I66" s="40"/>
      <c r="J66" s="40"/>
      <c r="K66" s="40"/>
      <c r="L66" s="40"/>
      <c r="M66" s="40"/>
      <c r="N66" s="40"/>
      <c r="O66" s="40"/>
    </row>
    <row r="67" spans="5:15" x14ac:dyDescent="0.25">
      <c r="E67" s="40"/>
      <c r="F67" s="40"/>
      <c r="G67" s="40"/>
      <c r="H67" s="40"/>
      <c r="I67" s="40"/>
      <c r="J67" s="40"/>
      <c r="K67" s="40"/>
      <c r="L67" s="40"/>
      <c r="M67" s="40"/>
      <c r="N67" s="40"/>
      <c r="O67" s="40"/>
    </row>
    <row r="68" spans="5:15" x14ac:dyDescent="0.25">
      <c r="E68" s="40"/>
      <c r="F68" s="40"/>
      <c r="G68" s="40"/>
      <c r="H68" s="40"/>
      <c r="I68" s="40"/>
      <c r="J68" s="40"/>
      <c r="K68" s="40"/>
      <c r="L68" s="40"/>
      <c r="M68" s="40"/>
      <c r="N68" s="40"/>
      <c r="O68" s="40"/>
    </row>
    <row r="69" spans="5:15" x14ac:dyDescent="0.25">
      <c r="E69" s="40"/>
      <c r="F69" s="40"/>
      <c r="G69" s="40"/>
      <c r="H69" s="40"/>
      <c r="I69" s="40"/>
      <c r="J69" s="40"/>
      <c r="K69" s="40"/>
      <c r="L69" s="40"/>
      <c r="M69" s="40"/>
      <c r="N69" s="40"/>
      <c r="O69" s="40"/>
    </row>
    <row r="70" spans="5:15" x14ac:dyDescent="0.25">
      <c r="E70" s="40"/>
      <c r="F70" s="40"/>
      <c r="G70" s="40"/>
      <c r="H70" s="40"/>
      <c r="I70" s="40"/>
      <c r="J70" s="40"/>
      <c r="K70" s="40"/>
      <c r="L70" s="40"/>
      <c r="M70" s="40"/>
      <c r="N70" s="40"/>
      <c r="O70" s="40"/>
    </row>
    <row r="71" spans="5:15" x14ac:dyDescent="0.25">
      <c r="E71" s="40"/>
      <c r="F71" s="40"/>
      <c r="G71" s="40"/>
      <c r="H71" s="40"/>
      <c r="I71" s="40"/>
      <c r="J71" s="40"/>
      <c r="K71" s="40"/>
      <c r="L71" s="40"/>
      <c r="M71" s="40"/>
      <c r="N71" s="40"/>
      <c r="O71" s="40"/>
    </row>
    <row r="72" spans="5:15" x14ac:dyDescent="0.25">
      <c r="E72" s="40"/>
      <c r="F72" s="40"/>
      <c r="G72" s="40"/>
      <c r="H72" s="40"/>
      <c r="I72" s="40"/>
      <c r="J72" s="40"/>
      <c r="K72" s="40"/>
      <c r="L72" s="40"/>
      <c r="M72" s="40"/>
      <c r="N72" s="40"/>
      <c r="O72" s="40"/>
    </row>
    <row r="73" spans="5:15" x14ac:dyDescent="0.25">
      <c r="E73" s="40"/>
      <c r="F73" s="40"/>
      <c r="G73" s="40"/>
      <c r="H73" s="40"/>
      <c r="I73" s="40"/>
      <c r="J73" s="40"/>
      <c r="K73" s="40"/>
      <c r="L73" s="40"/>
      <c r="M73" s="40"/>
      <c r="N73" s="40"/>
      <c r="O73" s="40"/>
    </row>
    <row r="74" spans="5:15" x14ac:dyDescent="0.25">
      <c r="E74" s="40"/>
      <c r="F74" s="40"/>
      <c r="G74" s="40"/>
      <c r="H74" s="40"/>
      <c r="I74" s="40"/>
      <c r="J74" s="40"/>
      <c r="K74" s="40"/>
      <c r="L74" s="40"/>
      <c r="M74" s="40"/>
      <c r="N74" s="40"/>
      <c r="O74" s="40"/>
    </row>
    <row r="75" spans="5:15" x14ac:dyDescent="0.25">
      <c r="E75" s="40"/>
      <c r="F75" s="40"/>
      <c r="G75" s="40"/>
      <c r="H75" s="40"/>
      <c r="I75" s="40"/>
      <c r="J75" s="40"/>
      <c r="K75" s="40"/>
      <c r="L75" s="40"/>
      <c r="M75" s="40"/>
      <c r="N75" s="40"/>
      <c r="O75" s="40"/>
    </row>
    <row r="76" spans="5:15" x14ac:dyDescent="0.25">
      <c r="E76" s="40"/>
      <c r="F76" s="40"/>
      <c r="G76" s="40"/>
      <c r="H76" s="40"/>
      <c r="I76" s="40"/>
      <c r="J76" s="40"/>
      <c r="K76" s="40"/>
      <c r="L76" s="40"/>
      <c r="M76" s="40"/>
      <c r="N76" s="40"/>
      <c r="O76" s="40"/>
    </row>
    <row r="77" spans="5:15" x14ac:dyDescent="0.25">
      <c r="E77" s="40"/>
      <c r="F77" s="40"/>
      <c r="G77" s="40"/>
      <c r="H77" s="40"/>
      <c r="I77" s="40"/>
      <c r="J77" s="40"/>
      <c r="K77" s="40"/>
      <c r="L77" s="40"/>
      <c r="M77" s="40"/>
      <c r="N77" s="40"/>
      <c r="O77" s="40"/>
    </row>
    <row r="78" spans="5:15" x14ac:dyDescent="0.25">
      <c r="E78" s="40"/>
      <c r="F78" s="40"/>
      <c r="G78" s="40"/>
      <c r="H78" s="40"/>
      <c r="I78" s="40"/>
      <c r="J78" s="40"/>
      <c r="K78" s="40"/>
      <c r="L78" s="40"/>
      <c r="M78" s="40"/>
      <c r="N78" s="40"/>
      <c r="O78" s="40"/>
    </row>
    <row r="79" spans="5:15" x14ac:dyDescent="0.25">
      <c r="E79" s="40"/>
      <c r="F79" s="40"/>
      <c r="G79" s="40"/>
      <c r="H79" s="40"/>
      <c r="I79" s="40"/>
      <c r="J79" s="40"/>
      <c r="K79" s="40"/>
      <c r="L79" s="40"/>
      <c r="M79" s="40"/>
      <c r="N79" s="40"/>
      <c r="O79" s="40"/>
    </row>
    <row r="80" spans="5:15" x14ac:dyDescent="0.25">
      <c r="E80" s="40"/>
      <c r="F80" s="40"/>
      <c r="G80" s="40"/>
      <c r="H80" s="40"/>
      <c r="I80" s="40"/>
      <c r="J80" s="40"/>
      <c r="K80" s="40"/>
      <c r="L80" s="40"/>
      <c r="M80" s="40"/>
      <c r="N80" s="40"/>
      <c r="O80" s="40"/>
    </row>
    <row r="81" spans="5:15" x14ac:dyDescent="0.25">
      <c r="E81" s="40"/>
      <c r="F81" s="40"/>
      <c r="G81" s="40"/>
      <c r="H81" s="40"/>
      <c r="I81" s="40"/>
      <c r="J81" s="40"/>
      <c r="K81" s="40"/>
      <c r="L81" s="40"/>
      <c r="M81" s="40"/>
      <c r="N81" s="40"/>
      <c r="O81" s="40"/>
    </row>
    <row r="82" spans="5:15" x14ac:dyDescent="0.25">
      <c r="E82" s="40"/>
      <c r="F82" s="40"/>
      <c r="G82" s="40"/>
      <c r="H82" s="40"/>
      <c r="I82" s="40"/>
      <c r="J82" s="40"/>
      <c r="K82" s="40"/>
      <c r="L82" s="40"/>
      <c r="M82" s="40"/>
      <c r="N82" s="40"/>
      <c r="O82" s="40"/>
    </row>
    <row r="83" spans="5:15" x14ac:dyDescent="0.25">
      <c r="E83" s="40"/>
      <c r="F83" s="40"/>
      <c r="G83" s="40"/>
      <c r="H83" s="40"/>
      <c r="I83" s="40"/>
      <c r="J83" s="40"/>
      <c r="K83" s="40"/>
      <c r="L83" s="40"/>
      <c r="M83" s="40"/>
      <c r="N83" s="40"/>
      <c r="O83" s="40"/>
    </row>
  </sheetData>
  <pageMargins left="0.7" right="0.7" top="0.75" bottom="0.75" header="0.3" footer="0.3"/>
  <pageSetup paperSize="9" scale="65" fitToHeight="0" orientation="portrait" r:id="rId1"/>
  <customProperties>
    <customPr name="SheetOptions" r:id="rId2"/>
  </customProperties>
  <ignoredErrors>
    <ignoredError sqref="E28:I28 E27:J27 E26:G26 K27:L28 M28 M27 N28 O28:R2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C35"/>
  <sheetViews>
    <sheetView topLeftCell="D16" workbookViewId="0">
      <selection activeCell="G30" sqref="G30"/>
    </sheetView>
  </sheetViews>
  <sheetFormatPr defaultRowHeight="15" outlineLevelRow="1" outlineLevelCol="1" x14ac:dyDescent="0.25"/>
  <cols>
    <col min="1" max="2" width="9.140625" hidden="1" customWidth="1" outlineLevel="1"/>
    <col min="3" max="3" width="9.140625" style="1" hidden="1" customWidth="1" outlineLevel="1"/>
    <col min="4" max="4" width="46.140625" style="1" customWidth="1" collapsed="1"/>
    <col min="5" max="24" width="11.7109375" style="1" customWidth="1"/>
  </cols>
  <sheetData>
    <row r="1" spans="3:24" hidden="1" outlineLevel="1" x14ac:dyDescent="0.25">
      <c r="C1" s="1" t="s">
        <v>141</v>
      </c>
      <c r="D1" s="2" t="s">
        <v>1</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row>
    <row r="2" spans="3:24" hidden="1" outlineLevel="1" x14ac:dyDescent="0.25">
      <c r="D2" s="2" t="s">
        <v>4</v>
      </c>
      <c r="E2" s="5">
        <v>2017</v>
      </c>
      <c r="F2" s="5">
        <v>2017</v>
      </c>
      <c r="G2" s="5">
        <v>2017</v>
      </c>
      <c r="H2" s="5">
        <v>2017</v>
      </c>
      <c r="I2" s="5">
        <v>2018</v>
      </c>
      <c r="J2" s="5">
        <v>2018</v>
      </c>
      <c r="K2" s="5">
        <v>2018</v>
      </c>
      <c r="L2" s="5">
        <v>2018</v>
      </c>
      <c r="M2" s="5">
        <v>2019</v>
      </c>
      <c r="N2" s="5">
        <v>2019</v>
      </c>
      <c r="O2" s="5">
        <v>2019</v>
      </c>
      <c r="P2" s="5">
        <v>2019</v>
      </c>
      <c r="Q2" s="5">
        <v>2020</v>
      </c>
      <c r="R2" s="5">
        <v>2020</v>
      </c>
      <c r="S2" s="5">
        <v>2020</v>
      </c>
      <c r="T2" s="5">
        <v>2020</v>
      </c>
      <c r="U2" s="5">
        <v>2021</v>
      </c>
      <c r="V2" s="5">
        <v>2021</v>
      </c>
      <c r="W2" s="5">
        <v>2021</v>
      </c>
      <c r="X2" s="5">
        <v>2021</v>
      </c>
    </row>
    <row r="3" spans="3:24" hidden="1" outlineLevel="1" x14ac:dyDescent="0.25">
      <c r="D3" s="2" t="s">
        <v>6</v>
      </c>
      <c r="E3" s="1" t="s">
        <v>142</v>
      </c>
      <c r="F3" s="1" t="s">
        <v>143</v>
      </c>
      <c r="G3" s="1" t="s">
        <v>145</v>
      </c>
      <c r="H3" s="1" t="s">
        <v>96</v>
      </c>
      <c r="I3" s="1" t="s">
        <v>142</v>
      </c>
      <c r="J3" s="1" t="s">
        <v>143</v>
      </c>
      <c r="K3" s="1" t="s">
        <v>145</v>
      </c>
      <c r="L3" s="1" t="s">
        <v>96</v>
      </c>
      <c r="M3" s="1" t="s">
        <v>142</v>
      </c>
      <c r="N3" s="1" t="s">
        <v>143</v>
      </c>
      <c r="O3" s="1" t="s">
        <v>145</v>
      </c>
      <c r="P3" s="1" t="s">
        <v>96</v>
      </c>
      <c r="Q3" s="1" t="s">
        <v>142</v>
      </c>
      <c r="R3" s="1" t="s">
        <v>143</v>
      </c>
      <c r="S3" s="1" t="s">
        <v>145</v>
      </c>
      <c r="T3" s="1" t="str">
        <f t="shared" ref="T3:X4" si="0">P3</f>
        <v>Q4</v>
      </c>
      <c r="U3" s="1" t="str">
        <f t="shared" si="0"/>
        <v>Q1</v>
      </c>
      <c r="V3" s="1" t="str">
        <f t="shared" si="0"/>
        <v>Q2</v>
      </c>
      <c r="W3" s="1" t="str">
        <f t="shared" si="0"/>
        <v>Q3</v>
      </c>
      <c r="X3" s="1" t="str">
        <f t="shared" si="0"/>
        <v>Q4</v>
      </c>
    </row>
    <row r="4" spans="3:24" hidden="1" outlineLevel="1" x14ac:dyDescent="0.25">
      <c r="D4" s="2"/>
      <c r="E4" s="1" t="s">
        <v>165</v>
      </c>
      <c r="F4" s="1" t="s">
        <v>166</v>
      </c>
      <c r="G4" s="1" t="s">
        <v>167</v>
      </c>
      <c r="H4" s="1" t="s">
        <v>168</v>
      </c>
      <c r="I4" s="1" t="s">
        <v>165</v>
      </c>
      <c r="J4" s="1" t="s">
        <v>166</v>
      </c>
      <c r="K4" s="1" t="s">
        <v>167</v>
      </c>
      <c r="L4" s="1" t="s">
        <v>168</v>
      </c>
      <c r="M4" s="1" t="s">
        <v>165</v>
      </c>
      <c r="N4" s="1" t="s">
        <v>166</v>
      </c>
      <c r="O4" s="1" t="s">
        <v>167</v>
      </c>
      <c r="P4" s="1" t="s">
        <v>168</v>
      </c>
      <c r="Q4" s="1" t="s">
        <v>165</v>
      </c>
      <c r="R4" s="1" t="s">
        <v>166</v>
      </c>
      <c r="S4" s="1" t="s">
        <v>167</v>
      </c>
      <c r="T4" s="1" t="str">
        <f t="shared" si="0"/>
        <v>4Q</v>
      </c>
      <c r="U4" s="1" t="str">
        <f t="shared" si="0"/>
        <v>1Q</v>
      </c>
      <c r="V4" s="1" t="str">
        <f t="shared" si="0"/>
        <v>2Q</v>
      </c>
      <c r="W4" s="1" t="str">
        <f t="shared" si="0"/>
        <v>3Q</v>
      </c>
      <c r="X4" s="1" t="str">
        <f t="shared" si="0"/>
        <v>4Q</v>
      </c>
    </row>
    <row r="5" spans="3:24" hidden="1" outlineLevel="1" x14ac:dyDescent="0.25">
      <c r="D5" s="2" t="s">
        <v>8</v>
      </c>
      <c r="E5" s="1" t="s">
        <v>265</v>
      </c>
      <c r="F5" s="1" t="s">
        <v>265</v>
      </c>
      <c r="G5" s="1" t="s">
        <v>265</v>
      </c>
      <c r="H5" s="1" t="s">
        <v>265</v>
      </c>
      <c r="I5" s="1" t="s">
        <v>265</v>
      </c>
      <c r="J5" s="1" t="s">
        <v>265</v>
      </c>
      <c r="K5" s="1" t="s">
        <v>265</v>
      </c>
      <c r="L5" s="1" t="s">
        <v>265</v>
      </c>
      <c r="M5" s="1" t="s">
        <v>265</v>
      </c>
      <c r="N5" s="1" t="s">
        <v>265</v>
      </c>
      <c r="O5" s="1" t="s">
        <v>265</v>
      </c>
      <c r="P5" s="1" t="s">
        <v>265</v>
      </c>
      <c r="Q5" s="1" t="s">
        <v>265</v>
      </c>
      <c r="R5" s="1" t="s">
        <v>265</v>
      </c>
      <c r="S5" s="1" t="s">
        <v>265</v>
      </c>
      <c r="T5" s="1" t="s">
        <v>265</v>
      </c>
      <c r="U5" s="1" t="s">
        <v>265</v>
      </c>
      <c r="V5" s="1" t="s">
        <v>265</v>
      </c>
      <c r="W5" s="1" t="s">
        <v>265</v>
      </c>
      <c r="X5" s="1" t="s">
        <v>265</v>
      </c>
    </row>
    <row r="6" spans="3:24" hidden="1" outlineLevel="1" x14ac:dyDescent="0.25">
      <c r="D6" s="2" t="s">
        <v>9</v>
      </c>
    </row>
    <row r="7" spans="3:24" hidden="1" outlineLevel="1" x14ac:dyDescent="0.25">
      <c r="D7" s="2" t="s">
        <v>10</v>
      </c>
      <c r="E7" s="1" t="s">
        <v>169</v>
      </c>
      <c r="F7" s="1" t="s">
        <v>169</v>
      </c>
      <c r="G7" s="1" t="s">
        <v>169</v>
      </c>
      <c r="H7" s="1" t="s">
        <v>169</v>
      </c>
      <c r="I7" s="1" t="s">
        <v>169</v>
      </c>
      <c r="J7" s="1" t="s">
        <v>169</v>
      </c>
      <c r="K7" s="1" t="s">
        <v>169</v>
      </c>
      <c r="L7" s="1" t="s">
        <v>169</v>
      </c>
      <c r="M7" s="1" t="s">
        <v>169</v>
      </c>
      <c r="N7" s="1" t="s">
        <v>169</v>
      </c>
      <c r="O7" s="1" t="s">
        <v>169</v>
      </c>
      <c r="P7" s="1" t="s">
        <v>169</v>
      </c>
      <c r="Q7" s="1" t="s">
        <v>169</v>
      </c>
      <c r="R7" s="1" t="s">
        <v>169</v>
      </c>
      <c r="S7" s="1" t="s">
        <v>169</v>
      </c>
      <c r="T7" s="1" t="s">
        <v>169</v>
      </c>
      <c r="U7" s="1" t="s">
        <v>169</v>
      </c>
      <c r="V7" s="1" t="s">
        <v>169</v>
      </c>
      <c r="W7" s="1" t="s">
        <v>169</v>
      </c>
      <c r="X7" s="1" t="s">
        <v>169</v>
      </c>
    </row>
    <row r="8" spans="3:24" hidden="1" outlineLevel="1" x14ac:dyDescent="0.25">
      <c r="D8" s="2" t="s">
        <v>12</v>
      </c>
      <c r="E8" s="1" t="s">
        <v>13</v>
      </c>
      <c r="F8" s="1" t="s">
        <v>13</v>
      </c>
      <c r="G8" s="1" t="s">
        <v>13</v>
      </c>
      <c r="H8" s="1" t="s">
        <v>13</v>
      </c>
      <c r="I8" s="1" t="s">
        <v>13</v>
      </c>
      <c r="J8" s="1" t="s">
        <v>13</v>
      </c>
      <c r="K8" s="1" t="s">
        <v>13</v>
      </c>
      <c r="L8" s="1" t="s">
        <v>13</v>
      </c>
      <c r="M8" s="1" t="s">
        <v>13</v>
      </c>
      <c r="N8" s="1" t="s">
        <v>13</v>
      </c>
      <c r="O8" s="1" t="s">
        <v>13</v>
      </c>
      <c r="P8" s="1" t="s">
        <v>13</v>
      </c>
      <c r="Q8" s="1" t="s">
        <v>13</v>
      </c>
      <c r="R8" s="1" t="s">
        <v>13</v>
      </c>
      <c r="S8" s="1" t="s">
        <v>13</v>
      </c>
      <c r="T8" s="1" t="s">
        <v>13</v>
      </c>
      <c r="U8" s="1" t="s">
        <v>13</v>
      </c>
      <c r="V8" s="1" t="s">
        <v>13</v>
      </c>
      <c r="W8" s="1" t="s">
        <v>13</v>
      </c>
      <c r="X8" s="1" t="s">
        <v>13</v>
      </c>
    </row>
    <row r="9" spans="3:24" hidden="1" outlineLevel="1" x14ac:dyDescent="0.25">
      <c r="D9" s="2" t="s">
        <v>14</v>
      </c>
    </row>
    <row r="10" spans="3:24" hidden="1" outlineLevel="1" x14ac:dyDescent="0.25">
      <c r="D10" s="2" t="s">
        <v>15</v>
      </c>
      <c r="E10" s="1" t="s">
        <v>16</v>
      </c>
      <c r="F10" s="1" t="s">
        <v>16</v>
      </c>
      <c r="G10" s="1" t="s">
        <v>16</v>
      </c>
      <c r="H10" s="1" t="s">
        <v>16</v>
      </c>
      <c r="I10" s="1" t="s">
        <v>16</v>
      </c>
      <c r="J10" s="1" t="s">
        <v>16</v>
      </c>
      <c r="K10" s="1" t="s">
        <v>16</v>
      </c>
      <c r="L10" s="1" t="s">
        <v>16</v>
      </c>
      <c r="M10" s="1" t="s">
        <v>16</v>
      </c>
      <c r="N10" s="1" t="s">
        <v>16</v>
      </c>
      <c r="O10" s="1" t="s">
        <v>16</v>
      </c>
      <c r="P10" s="1" t="s">
        <v>16</v>
      </c>
      <c r="Q10" s="1" t="s">
        <v>16</v>
      </c>
      <c r="R10" s="1" t="s">
        <v>16</v>
      </c>
      <c r="S10" s="1" t="s">
        <v>16</v>
      </c>
      <c r="T10" s="1" t="s">
        <v>16</v>
      </c>
      <c r="U10" s="1" t="s">
        <v>16</v>
      </c>
      <c r="V10" s="1" t="s">
        <v>16</v>
      </c>
      <c r="W10" s="1" t="s">
        <v>16</v>
      </c>
      <c r="X10" s="1" t="s">
        <v>16</v>
      </c>
    </row>
    <row r="11" spans="3:24" hidden="1" outlineLevel="1" x14ac:dyDescent="0.25">
      <c r="D11" s="2" t="s">
        <v>17</v>
      </c>
      <c r="E11" s="1" t="s">
        <v>18</v>
      </c>
      <c r="F11" s="1" t="s">
        <v>18</v>
      </c>
      <c r="G11" s="1" t="s">
        <v>18</v>
      </c>
      <c r="H11" s="1" t="s">
        <v>18</v>
      </c>
      <c r="I11" s="1" t="s">
        <v>18</v>
      </c>
      <c r="J11" s="1" t="s">
        <v>18</v>
      </c>
      <c r="K11" s="1" t="s">
        <v>18</v>
      </c>
      <c r="L11" s="1" t="s">
        <v>18</v>
      </c>
      <c r="M11" s="1" t="s">
        <v>18</v>
      </c>
      <c r="N11" s="1" t="s">
        <v>18</v>
      </c>
      <c r="O11" s="1" t="s">
        <v>18</v>
      </c>
      <c r="P11" s="1" t="s">
        <v>18</v>
      </c>
      <c r="Q11" s="1" t="s">
        <v>18</v>
      </c>
      <c r="R11" s="1" t="s">
        <v>18</v>
      </c>
      <c r="S11" s="1" t="s">
        <v>18</v>
      </c>
      <c r="T11" s="1" t="s">
        <v>18</v>
      </c>
      <c r="U11" s="1" t="s">
        <v>18</v>
      </c>
      <c r="V11" s="1" t="s">
        <v>18</v>
      </c>
      <c r="W11" s="1" t="s">
        <v>18</v>
      </c>
      <c r="X11" s="1" t="s">
        <v>18</v>
      </c>
    </row>
    <row r="12" spans="3:24" hidden="1" outlineLevel="1" x14ac:dyDescent="0.25">
      <c r="D12" s="2" t="s">
        <v>19</v>
      </c>
      <c r="E12" s="1" t="s">
        <v>20</v>
      </c>
      <c r="F12" s="1" t="s">
        <v>20</v>
      </c>
      <c r="G12" s="1" t="s">
        <v>20</v>
      </c>
      <c r="H12" s="1" t="s">
        <v>20</v>
      </c>
      <c r="I12" s="1" t="s">
        <v>20</v>
      </c>
      <c r="J12" s="1" t="s">
        <v>20</v>
      </c>
      <c r="K12" s="1" t="s">
        <v>20</v>
      </c>
      <c r="L12" s="1" t="s">
        <v>20</v>
      </c>
      <c r="M12" s="1" t="s">
        <v>20</v>
      </c>
      <c r="N12" s="1" t="s">
        <v>20</v>
      </c>
      <c r="O12" s="1" t="s">
        <v>20</v>
      </c>
      <c r="P12" s="1" t="s">
        <v>20</v>
      </c>
      <c r="Q12" s="1" t="s">
        <v>20</v>
      </c>
      <c r="R12" s="1" t="s">
        <v>20</v>
      </c>
      <c r="S12" s="1" t="s">
        <v>20</v>
      </c>
      <c r="T12" s="1" t="s">
        <v>20</v>
      </c>
      <c r="U12" s="1" t="s">
        <v>20</v>
      </c>
      <c r="V12" s="1" t="s">
        <v>20</v>
      </c>
      <c r="W12" s="1" t="s">
        <v>20</v>
      </c>
      <c r="X12" s="1" t="s">
        <v>20</v>
      </c>
    </row>
    <row r="13" spans="3:24" hidden="1" outlineLevel="1" x14ac:dyDescent="0.25">
      <c r="D13" s="2" t="s">
        <v>21</v>
      </c>
      <c r="E13" s="1" t="s">
        <v>22</v>
      </c>
      <c r="F13" s="1" t="s">
        <v>22</v>
      </c>
      <c r="G13" s="1" t="s">
        <v>22</v>
      </c>
      <c r="H13" s="1" t="s">
        <v>22</v>
      </c>
      <c r="I13" s="1" t="s">
        <v>22</v>
      </c>
      <c r="J13" s="1" t="s">
        <v>22</v>
      </c>
      <c r="K13" s="1" t="s">
        <v>22</v>
      </c>
      <c r="L13" s="1" t="s">
        <v>22</v>
      </c>
      <c r="M13" s="1" t="s">
        <v>22</v>
      </c>
      <c r="N13" s="1" t="s">
        <v>22</v>
      </c>
      <c r="O13" s="1" t="s">
        <v>22</v>
      </c>
      <c r="P13" s="1" t="s">
        <v>22</v>
      </c>
      <c r="Q13" s="1" t="s">
        <v>22</v>
      </c>
      <c r="R13" s="1" t="s">
        <v>22</v>
      </c>
      <c r="S13" s="1" t="s">
        <v>22</v>
      </c>
      <c r="T13" s="1" t="s">
        <v>22</v>
      </c>
      <c r="U13" s="1" t="s">
        <v>22</v>
      </c>
      <c r="V13" s="1" t="s">
        <v>22</v>
      </c>
      <c r="W13" s="1" t="s">
        <v>22</v>
      </c>
      <c r="X13" s="1" t="s">
        <v>22</v>
      </c>
    </row>
    <row r="14" spans="3:24" hidden="1" outlineLevel="1" x14ac:dyDescent="0.25">
      <c r="D14" s="2" t="s">
        <v>23</v>
      </c>
      <c r="E14" s="28" t="s">
        <v>24</v>
      </c>
      <c r="F14" s="28" t="s">
        <v>24</v>
      </c>
      <c r="G14" s="28" t="s">
        <v>24</v>
      </c>
      <c r="H14" s="28" t="s">
        <v>24</v>
      </c>
      <c r="I14" s="28" t="s">
        <v>24</v>
      </c>
      <c r="J14" s="28" t="s">
        <v>24</v>
      </c>
      <c r="K14" s="28" t="s">
        <v>24</v>
      </c>
      <c r="L14" s="28" t="s">
        <v>24</v>
      </c>
      <c r="M14" s="28" t="s">
        <v>24</v>
      </c>
      <c r="N14" s="28" t="s">
        <v>24</v>
      </c>
      <c r="O14" s="28" t="s">
        <v>24</v>
      </c>
      <c r="P14" s="28" t="s">
        <v>24</v>
      </c>
      <c r="Q14" s="28" t="s">
        <v>24</v>
      </c>
      <c r="R14" s="28" t="s">
        <v>24</v>
      </c>
      <c r="S14" s="28" t="s">
        <v>24</v>
      </c>
      <c r="T14" s="28" t="s">
        <v>24</v>
      </c>
      <c r="U14" s="28" t="s">
        <v>24</v>
      </c>
      <c r="V14" s="28" t="s">
        <v>24</v>
      </c>
      <c r="W14" s="28" t="s">
        <v>24</v>
      </c>
      <c r="X14" s="28" t="s">
        <v>24</v>
      </c>
    </row>
    <row r="15" spans="3:24" hidden="1" outlineLevel="1" x14ac:dyDescent="0.25">
      <c r="D15" s="7" t="s">
        <v>25</v>
      </c>
      <c r="E15" s="29" t="s">
        <v>26</v>
      </c>
      <c r="F15" s="29" t="s">
        <v>26</v>
      </c>
      <c r="G15" s="29" t="s">
        <v>26</v>
      </c>
      <c r="H15" s="29" t="s">
        <v>26</v>
      </c>
      <c r="I15" s="29" t="s">
        <v>26</v>
      </c>
      <c r="J15" s="29" t="s">
        <v>26</v>
      </c>
      <c r="K15" s="29" t="s">
        <v>26</v>
      </c>
      <c r="L15" s="29" t="s">
        <v>26</v>
      </c>
      <c r="M15" s="29" t="s">
        <v>26</v>
      </c>
      <c r="N15" s="29" t="s">
        <v>26</v>
      </c>
      <c r="O15" s="29" t="s">
        <v>26</v>
      </c>
      <c r="P15" s="29" t="s">
        <v>26</v>
      </c>
      <c r="Q15" s="29" t="s">
        <v>26</v>
      </c>
      <c r="R15" s="29" t="s">
        <v>26</v>
      </c>
      <c r="S15" s="29" t="s">
        <v>26</v>
      </c>
      <c r="T15" s="29" t="s">
        <v>26</v>
      </c>
      <c r="U15" s="29" t="s">
        <v>26</v>
      </c>
      <c r="V15" s="29" t="s">
        <v>26</v>
      </c>
      <c r="W15" s="29" t="s">
        <v>26</v>
      </c>
      <c r="X15" s="29" t="s">
        <v>26</v>
      </c>
    </row>
    <row r="16" spans="3:24" collapsed="1" x14ac:dyDescent="0.25"/>
    <row r="18" spans="1:29" x14ac:dyDescent="0.25">
      <c r="D18" s="30" t="s">
        <v>164</v>
      </c>
      <c r="E18" s="15"/>
      <c r="F18" s="15"/>
      <c r="G18" s="15"/>
      <c r="H18" s="15"/>
      <c r="I18" s="15"/>
      <c r="J18" s="15"/>
      <c r="K18" s="15"/>
      <c r="L18" s="15"/>
      <c r="M18" s="15"/>
      <c r="N18" s="15"/>
      <c r="O18" s="15"/>
      <c r="P18" s="15"/>
      <c r="Q18" s="15"/>
      <c r="R18" s="15"/>
      <c r="S18" s="15"/>
      <c r="T18" s="15"/>
      <c r="U18" s="15"/>
      <c r="V18" s="15"/>
      <c r="W18" s="15"/>
      <c r="X18" s="15"/>
    </row>
    <row r="19" spans="1:29" x14ac:dyDescent="0.25">
      <c r="D19" s="15"/>
      <c r="E19" s="15"/>
      <c r="F19" s="15"/>
      <c r="G19" s="15"/>
      <c r="H19" s="15"/>
      <c r="I19" s="15"/>
      <c r="J19" s="15"/>
      <c r="K19" s="15"/>
      <c r="L19" s="15"/>
      <c r="M19" s="15"/>
      <c r="N19" s="15"/>
      <c r="O19" s="15"/>
      <c r="P19" s="15"/>
      <c r="Q19" s="15"/>
      <c r="R19" s="15"/>
      <c r="S19" s="15"/>
      <c r="T19" s="15"/>
      <c r="U19" s="15"/>
      <c r="V19" s="15"/>
      <c r="W19" s="15"/>
      <c r="X19" s="15"/>
    </row>
    <row r="20" spans="1:29" x14ac:dyDescent="0.25">
      <c r="D20" s="77" t="s">
        <v>27</v>
      </c>
      <c r="E20" s="78" t="str">
        <f>+E4&amp;" "&amp;E2</f>
        <v>1Q 2017</v>
      </c>
      <c r="F20" s="78" t="str">
        <f t="shared" ref="F20:I20" si="1">+F4&amp;" "&amp;F2</f>
        <v>2Q 2017</v>
      </c>
      <c r="G20" s="78" t="str">
        <f t="shared" si="1"/>
        <v>3Q 2017</v>
      </c>
      <c r="H20" s="78" t="str">
        <f t="shared" si="1"/>
        <v>4Q 2017</v>
      </c>
      <c r="I20" s="78" t="str">
        <f t="shared" si="1"/>
        <v>1Q 2018</v>
      </c>
      <c r="J20" s="78" t="str">
        <f t="shared" ref="J20:K20" si="2">+J4&amp;" "&amp;J2</f>
        <v>2Q 2018</v>
      </c>
      <c r="K20" s="78" t="str">
        <f t="shared" si="2"/>
        <v>3Q 2018</v>
      </c>
      <c r="L20" s="78" t="str">
        <f t="shared" ref="L20:M20" si="3">+L4&amp;" "&amp;L2</f>
        <v>4Q 2018</v>
      </c>
      <c r="M20" s="78" t="str">
        <f t="shared" si="3"/>
        <v>1Q 2019</v>
      </c>
      <c r="N20" s="78" t="str">
        <f t="shared" ref="N20:O20" si="4">+N4&amp;" "&amp;N2</f>
        <v>2Q 2019</v>
      </c>
      <c r="O20" s="78" t="str">
        <f t="shared" si="4"/>
        <v>3Q 2019</v>
      </c>
      <c r="P20" s="78" t="str">
        <f t="shared" ref="P20:Q20" si="5">+P4&amp;" "&amp;P2</f>
        <v>4Q 2019</v>
      </c>
      <c r="Q20" s="78" t="str">
        <f t="shared" si="5"/>
        <v>1Q 2020</v>
      </c>
      <c r="R20" s="78" t="str">
        <f t="shared" ref="R20:S20" si="6">+R4&amp;" "&amp;R2</f>
        <v>2Q 2020</v>
      </c>
      <c r="S20" s="78" t="str">
        <f t="shared" si="6"/>
        <v>3Q 2020</v>
      </c>
      <c r="T20" s="78" t="str">
        <f t="shared" ref="T20:U20" si="7">+T4&amp;" "&amp;T2</f>
        <v>4Q 2020</v>
      </c>
      <c r="U20" s="78" t="str">
        <f t="shared" si="7"/>
        <v>1Q 2021</v>
      </c>
      <c r="V20" s="78" t="str">
        <f t="shared" ref="V20:W20" si="8">+V4&amp;" "&amp;V2</f>
        <v>2Q 2021</v>
      </c>
      <c r="W20" s="78" t="str">
        <f t="shared" si="8"/>
        <v>3Q 2021</v>
      </c>
      <c r="X20" s="78" t="str">
        <f t="shared" ref="X20" si="9">+X4&amp;" "&amp;X2</f>
        <v>4Q 2021</v>
      </c>
    </row>
    <row r="21" spans="1:29" x14ac:dyDescent="0.25">
      <c r="D21" s="15"/>
      <c r="E21" s="15"/>
      <c r="F21" s="15"/>
      <c r="G21" s="15"/>
      <c r="H21" s="15"/>
      <c r="I21" s="15"/>
      <c r="J21" s="15"/>
      <c r="K21" s="15"/>
      <c r="L21" s="15"/>
      <c r="M21" s="15"/>
      <c r="N21" s="15"/>
      <c r="O21" s="15"/>
      <c r="P21" s="15"/>
      <c r="Q21" s="15"/>
      <c r="R21" s="15"/>
      <c r="S21" s="15"/>
      <c r="T21" s="15"/>
      <c r="U21" s="15"/>
      <c r="V21" s="15"/>
      <c r="W21" s="15"/>
      <c r="X21" s="15"/>
    </row>
    <row r="22" spans="1:29" x14ac:dyDescent="0.25">
      <c r="C22" s="1" t="s">
        <v>153</v>
      </c>
      <c r="D22" s="15" t="s">
        <v>155</v>
      </c>
      <c r="E22" s="45">
        <v>129.30000000000001</v>
      </c>
      <c r="F22" s="45">
        <v>613.20000000000005</v>
      </c>
      <c r="G22" s="45">
        <v>1159.5999999999999</v>
      </c>
      <c r="H22" s="45">
        <v>1927.4</v>
      </c>
      <c r="I22" s="45">
        <v>1150.0999999999999</v>
      </c>
      <c r="J22" s="45">
        <v>2805.2</v>
      </c>
      <c r="K22" s="45">
        <v>3882.8</v>
      </c>
      <c r="L22" s="45">
        <v>4522</v>
      </c>
      <c r="M22" s="45">
        <v>514.4</v>
      </c>
      <c r="N22" s="45">
        <v>814.8</v>
      </c>
      <c r="O22" s="45">
        <v>1097</v>
      </c>
      <c r="P22" s="45">
        <v>1189</v>
      </c>
      <c r="Q22" s="45">
        <v>197</v>
      </c>
      <c r="R22" s="45">
        <v>408.8</v>
      </c>
      <c r="S22" s="45">
        <v>508.1</v>
      </c>
      <c r="T22" s="45">
        <v>957.2</v>
      </c>
      <c r="U22" s="45">
        <v>805.7</v>
      </c>
      <c r="V22" s="45">
        <v>1646.3</v>
      </c>
      <c r="W22" s="45">
        <v>3312.7</v>
      </c>
      <c r="X22" s="45">
        <v>5899.2</v>
      </c>
      <c r="Z22" s="93"/>
      <c r="AA22" s="93"/>
      <c r="AB22" s="93"/>
      <c r="AC22" s="93"/>
    </row>
    <row r="23" spans="1:29" x14ac:dyDescent="0.25">
      <c r="C23" s="39" t="s">
        <v>156</v>
      </c>
      <c r="D23" s="15" t="s">
        <v>157</v>
      </c>
      <c r="E23" s="45">
        <v>313.2</v>
      </c>
      <c r="F23" s="45">
        <v>639.6</v>
      </c>
      <c r="G23" s="45">
        <v>951</v>
      </c>
      <c r="H23" s="45">
        <v>1260.8</v>
      </c>
      <c r="I23" s="45">
        <v>303.60000000000002</v>
      </c>
      <c r="J23" s="45">
        <v>619</v>
      </c>
      <c r="K23" s="45">
        <v>936</v>
      </c>
      <c r="L23" s="45">
        <v>1270.5</v>
      </c>
      <c r="M23" s="45">
        <v>337.5</v>
      </c>
      <c r="N23" s="45">
        <v>683.8</v>
      </c>
      <c r="O23" s="45">
        <v>1041.8</v>
      </c>
      <c r="P23" s="45">
        <v>1467.1</v>
      </c>
      <c r="Q23" s="45">
        <v>393.2</v>
      </c>
      <c r="R23" s="45">
        <v>825.2</v>
      </c>
      <c r="S23" s="45">
        <v>1237.7</v>
      </c>
      <c r="T23" s="45">
        <v>1726.8</v>
      </c>
      <c r="U23" s="45">
        <v>424.8</v>
      </c>
      <c r="V23" s="45">
        <v>955.5</v>
      </c>
      <c r="W23" s="45">
        <v>1420</v>
      </c>
      <c r="X23" s="45">
        <v>1892.2</v>
      </c>
    </row>
    <row r="24" spans="1:29" x14ac:dyDescent="0.25">
      <c r="A24" s="43"/>
      <c r="B24" s="43"/>
      <c r="C24" s="39" t="s">
        <v>174</v>
      </c>
      <c r="D24" s="14" t="s">
        <v>158</v>
      </c>
      <c r="E24" s="45">
        <v>-0.4</v>
      </c>
      <c r="F24" s="45">
        <v>-278</v>
      </c>
      <c r="G24" s="45">
        <v>-82.4</v>
      </c>
      <c r="H24" s="45">
        <v>48.6</v>
      </c>
      <c r="I24" s="45">
        <v>-441.2</v>
      </c>
      <c r="J24" s="45">
        <v>-1010.5</v>
      </c>
      <c r="K24" s="45">
        <v>-1480.4</v>
      </c>
      <c r="L24" s="45">
        <v>-711.2</v>
      </c>
      <c r="M24" s="45">
        <v>-169.4</v>
      </c>
      <c r="N24" s="45">
        <v>118.6</v>
      </c>
      <c r="O24" s="45">
        <v>185.6</v>
      </c>
      <c r="P24" s="45">
        <v>648.9</v>
      </c>
      <c r="Q24" s="45">
        <v>-441.6</v>
      </c>
      <c r="R24" s="45">
        <v>-401.2</v>
      </c>
      <c r="S24" s="45">
        <v>-456</v>
      </c>
      <c r="T24" s="45">
        <v>231.9</v>
      </c>
      <c r="U24" s="45">
        <v>-395.2</v>
      </c>
      <c r="V24" s="45">
        <v>-508.1</v>
      </c>
      <c r="W24" s="45">
        <v>-366.7</v>
      </c>
      <c r="X24" s="45">
        <v>-2020.2</v>
      </c>
    </row>
    <row r="25" spans="1:29" x14ac:dyDescent="0.25">
      <c r="C25" s="39" t="s">
        <v>173</v>
      </c>
      <c r="D25" s="15" t="s">
        <v>159</v>
      </c>
      <c r="E25" s="45">
        <v>-143</v>
      </c>
      <c r="F25" s="45">
        <v>-349.7</v>
      </c>
      <c r="G25" s="45">
        <v>-551.5</v>
      </c>
      <c r="H25" s="45">
        <v>-890.1</v>
      </c>
      <c r="I25" s="45">
        <v>-179.6</v>
      </c>
      <c r="J25" s="45">
        <v>-471.9</v>
      </c>
      <c r="K25" s="45">
        <v>-674.8</v>
      </c>
      <c r="L25" s="45">
        <v>-1064.2</v>
      </c>
      <c r="M25" s="45">
        <v>-183.5</v>
      </c>
      <c r="N25" s="45">
        <v>-484</v>
      </c>
      <c r="O25" s="45">
        <v>-639.5</v>
      </c>
      <c r="P25" s="45">
        <v>-1161.7</v>
      </c>
      <c r="Q25" s="45">
        <v>-253.4</v>
      </c>
      <c r="R25" s="45">
        <v>-560.4</v>
      </c>
      <c r="S25" s="45">
        <v>-829.2</v>
      </c>
      <c r="T25" s="45">
        <v>-1387.4</v>
      </c>
      <c r="U25" s="45">
        <v>-259.10000000000002</v>
      </c>
      <c r="V25" s="45">
        <v>-598</v>
      </c>
      <c r="W25" s="45">
        <v>-983.5</v>
      </c>
      <c r="X25" s="45">
        <v>-1656.6</v>
      </c>
    </row>
    <row r="26" spans="1:29" x14ac:dyDescent="0.25">
      <c r="C26" s="39" t="s">
        <v>177</v>
      </c>
      <c r="D26" s="15" t="s">
        <v>172</v>
      </c>
      <c r="E26" s="45">
        <f>CF!E26</f>
        <v>-2.1</v>
      </c>
      <c r="F26" s="45">
        <f>E26+CF!F26</f>
        <v>10.5</v>
      </c>
      <c r="G26" s="45">
        <f>F26+CF!G26</f>
        <v>0.90000000000000036</v>
      </c>
      <c r="H26" s="45">
        <f>G26+CF!H26</f>
        <v>-9.6</v>
      </c>
      <c r="I26" s="45">
        <v>19</v>
      </c>
      <c r="J26" s="45">
        <v>18.3</v>
      </c>
      <c r="K26" s="45">
        <v>17.899999999999999</v>
      </c>
      <c r="L26" s="45">
        <v>14.1</v>
      </c>
      <c r="M26" s="45">
        <v>-8.6</v>
      </c>
      <c r="N26" s="45">
        <v>2.5</v>
      </c>
      <c r="O26" s="45">
        <v>-9.6999999999999993</v>
      </c>
      <c r="P26" s="45">
        <v>-3.9</v>
      </c>
      <c r="Q26" s="45">
        <v>16.399999999999999</v>
      </c>
      <c r="R26" s="45">
        <v>2.8</v>
      </c>
      <c r="S26" s="45">
        <v>-3.2</v>
      </c>
      <c r="T26" s="45">
        <v>-6.7</v>
      </c>
      <c r="U26" s="45">
        <v>13.2</v>
      </c>
      <c r="V26" s="45">
        <v>4.3</v>
      </c>
      <c r="W26" s="45">
        <v>2.9</v>
      </c>
      <c r="X26" s="45">
        <v>-14.9</v>
      </c>
    </row>
    <row r="27" spans="1:29" x14ac:dyDescent="0.25">
      <c r="C27" s="39" t="s">
        <v>179</v>
      </c>
      <c r="D27" s="73" t="s">
        <v>163</v>
      </c>
      <c r="E27" s="83">
        <f>SUM(E22:E26)</f>
        <v>297</v>
      </c>
      <c r="F27" s="83">
        <f t="shared" ref="F27:H27" si="10">SUM(F22:F26)</f>
        <v>635.60000000000014</v>
      </c>
      <c r="G27" s="83">
        <f t="shared" si="10"/>
        <v>1477.6</v>
      </c>
      <c r="H27" s="83">
        <f t="shared" si="10"/>
        <v>2337.1</v>
      </c>
      <c r="I27" s="83">
        <v>851.9</v>
      </c>
      <c r="J27" s="83">
        <v>1960.1</v>
      </c>
      <c r="K27" s="83">
        <v>2681.5</v>
      </c>
      <c r="L27" s="83">
        <v>4031.3</v>
      </c>
      <c r="M27" s="83">
        <v>490.4</v>
      </c>
      <c r="N27" s="83">
        <v>1135.8</v>
      </c>
      <c r="O27" s="83">
        <v>1675.2</v>
      </c>
      <c r="P27" s="83">
        <v>2139.5</v>
      </c>
      <c r="Q27" s="83">
        <v>-88.3</v>
      </c>
      <c r="R27" s="83">
        <v>275.10000000000002</v>
      </c>
      <c r="S27" s="83">
        <v>457.3</v>
      </c>
      <c r="T27" s="83">
        <v>1521.8</v>
      </c>
      <c r="U27" s="83">
        <v>589.4</v>
      </c>
      <c r="V27" s="83">
        <v>1500</v>
      </c>
      <c r="W27" s="83">
        <v>3385.5</v>
      </c>
      <c r="X27" s="83">
        <v>4099.6000000000004</v>
      </c>
    </row>
    <row r="28" spans="1:29" x14ac:dyDescent="0.25">
      <c r="D28" s="32"/>
      <c r="E28" s="45"/>
      <c r="F28" s="45"/>
      <c r="G28" s="45"/>
      <c r="H28" s="45"/>
      <c r="I28" s="45"/>
      <c r="J28" s="45"/>
      <c r="K28" s="45"/>
      <c r="L28" s="45"/>
      <c r="M28" s="45"/>
      <c r="N28" s="45"/>
      <c r="O28" s="45"/>
      <c r="P28" s="45"/>
      <c r="Q28" s="45"/>
      <c r="R28" s="45"/>
      <c r="S28" s="45"/>
      <c r="T28" s="45"/>
      <c r="U28" s="45"/>
      <c r="V28" s="45"/>
      <c r="W28" s="45"/>
      <c r="X28" s="45"/>
    </row>
    <row r="29" spans="1:29" x14ac:dyDescent="0.25">
      <c r="C29" s="39" t="s">
        <v>160</v>
      </c>
      <c r="D29" s="41" t="s">
        <v>161</v>
      </c>
      <c r="E29" s="45">
        <v>-48.4</v>
      </c>
      <c r="F29" s="45">
        <v>-150</v>
      </c>
      <c r="G29" s="45">
        <v>-237</v>
      </c>
      <c r="H29" s="45">
        <v>-389.7</v>
      </c>
      <c r="I29" s="45">
        <v>-144.1</v>
      </c>
      <c r="J29" s="45">
        <v>-263.7</v>
      </c>
      <c r="K29" s="45">
        <v>-443.8</v>
      </c>
      <c r="L29" s="45">
        <v>-726.3</v>
      </c>
      <c r="M29" s="45">
        <v>-87.2</v>
      </c>
      <c r="N29" s="45">
        <v>-266</v>
      </c>
      <c r="O29" s="45">
        <v>-565.5</v>
      </c>
      <c r="P29" s="45">
        <v>-963.1</v>
      </c>
      <c r="Q29" s="45">
        <v>-199.9</v>
      </c>
      <c r="R29" s="45">
        <v>-391.6</v>
      </c>
      <c r="S29" s="45">
        <v>-576.4</v>
      </c>
      <c r="T29" s="45">
        <v>-835</v>
      </c>
      <c r="U29" s="45">
        <v>-183.7</v>
      </c>
      <c r="V29" s="45">
        <v>-396.4</v>
      </c>
      <c r="W29" s="45">
        <v>-836</v>
      </c>
      <c r="X29" s="45">
        <v>-1716.8</v>
      </c>
    </row>
    <row r="30" spans="1:29" x14ac:dyDescent="0.25">
      <c r="D30" s="32"/>
      <c r="E30" s="34"/>
      <c r="F30" s="34"/>
      <c r="G30" s="34"/>
      <c r="H30" s="34"/>
      <c r="I30" s="34"/>
      <c r="J30" s="34"/>
      <c r="K30" s="34"/>
      <c r="L30" s="34"/>
      <c r="M30" s="34"/>
      <c r="N30" s="34"/>
      <c r="O30" s="34"/>
      <c r="P30" s="34"/>
      <c r="Q30" s="34"/>
      <c r="R30" s="34"/>
      <c r="S30" s="34"/>
      <c r="T30" s="34"/>
      <c r="U30" s="34"/>
      <c r="V30" s="34"/>
      <c r="W30" s="34"/>
      <c r="X30" s="34"/>
    </row>
    <row r="31" spans="1:29" ht="15.75" x14ac:dyDescent="0.25">
      <c r="D31" s="42"/>
      <c r="E31" s="34"/>
      <c r="F31" s="34"/>
      <c r="G31" s="34"/>
      <c r="H31" s="34"/>
      <c r="I31" s="34"/>
      <c r="J31" s="34"/>
      <c r="K31" s="34"/>
      <c r="L31" s="34"/>
      <c r="M31" s="34"/>
      <c r="N31" s="34"/>
      <c r="O31" s="34"/>
      <c r="P31" s="34"/>
      <c r="Q31" s="34"/>
      <c r="R31" s="34"/>
      <c r="S31" s="34"/>
      <c r="T31" s="34"/>
      <c r="U31" s="34"/>
      <c r="V31" s="34"/>
      <c r="W31" s="34"/>
      <c r="X31" s="34"/>
    </row>
    <row r="32" spans="1:29" x14ac:dyDescent="0.25">
      <c r="D32" s="32"/>
      <c r="E32" s="34"/>
      <c r="F32" s="34"/>
      <c r="G32" s="34"/>
      <c r="H32" s="34"/>
      <c r="I32" s="34"/>
      <c r="J32" s="34"/>
      <c r="K32" s="34"/>
      <c r="L32" s="34"/>
      <c r="M32" s="34"/>
      <c r="N32" s="34"/>
      <c r="O32" s="34"/>
      <c r="P32" s="34"/>
      <c r="Q32" s="34"/>
      <c r="R32" s="34"/>
      <c r="S32" s="34"/>
      <c r="T32" s="34"/>
      <c r="U32" s="34"/>
      <c r="V32" s="34"/>
      <c r="W32" s="34"/>
      <c r="X32" s="34"/>
    </row>
    <row r="33" spans="4:24" x14ac:dyDescent="0.25">
      <c r="D33" s="32"/>
      <c r="E33" s="34"/>
      <c r="F33" s="34"/>
      <c r="G33" s="34"/>
      <c r="H33" s="34"/>
      <c r="I33" s="34"/>
      <c r="J33" s="34"/>
      <c r="K33" s="34"/>
      <c r="L33" s="34"/>
      <c r="M33" s="34"/>
      <c r="N33" s="34"/>
      <c r="O33" s="34"/>
      <c r="P33" s="34"/>
      <c r="Q33" s="34"/>
      <c r="R33" s="34"/>
      <c r="S33" s="34"/>
      <c r="T33" s="34"/>
      <c r="U33" s="34"/>
      <c r="V33" s="34"/>
      <c r="W33" s="34"/>
      <c r="X33" s="34"/>
    </row>
    <row r="34" spans="4:24" x14ac:dyDescent="0.25">
      <c r="E34" s="40"/>
      <c r="F34" s="40"/>
      <c r="G34" s="40"/>
      <c r="H34" s="40"/>
      <c r="I34" s="40"/>
      <c r="J34" s="40"/>
      <c r="K34" s="40"/>
      <c r="L34" s="40"/>
      <c r="M34" s="40"/>
      <c r="N34" s="40"/>
      <c r="O34" s="40"/>
      <c r="P34" s="40"/>
      <c r="Q34" s="40"/>
      <c r="R34" s="40"/>
      <c r="S34" s="40"/>
      <c r="T34" s="40"/>
      <c r="U34" s="40"/>
      <c r="V34" s="40"/>
      <c r="W34" s="40"/>
      <c r="X34" s="40"/>
    </row>
    <row r="35" spans="4:24" x14ac:dyDescent="0.25">
      <c r="E35" s="40"/>
      <c r="F35" s="40"/>
      <c r="G35" s="40"/>
      <c r="H35" s="40"/>
      <c r="I35" s="40"/>
      <c r="J35" s="40"/>
      <c r="K35" s="40"/>
      <c r="L35" s="40"/>
      <c r="M35" s="40"/>
      <c r="N35" s="40"/>
      <c r="O35" s="40"/>
      <c r="P35" s="40"/>
      <c r="Q35" s="40"/>
      <c r="R35" s="40"/>
      <c r="S35" s="40"/>
      <c r="T35" s="40"/>
      <c r="U35" s="40"/>
      <c r="V35" s="40"/>
      <c r="W35" s="40"/>
      <c r="X35" s="40"/>
    </row>
  </sheetData>
  <pageMargins left="0.7" right="0.7" top="0.75" bottom="0.75" header="0.3" footer="0.3"/>
  <pageSetup paperSize="9" scale="83" fitToHeight="0" orientation="portrait" r:id="rId1"/>
  <ignoredErrors>
    <ignoredError sqref="E28:I28 E26:H26 E27:H27 K28:M28 N28 O28:R2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tabColor theme="7" tint="0.59999389629810485"/>
  </sheetPr>
  <dimension ref="A2:BA103"/>
  <sheetViews>
    <sheetView zoomScale="115" zoomScaleNormal="115" workbookViewId="0">
      <selection activeCell="A11" sqref="A11"/>
    </sheetView>
  </sheetViews>
  <sheetFormatPr defaultColWidth="9.140625" defaultRowHeight="15" x14ac:dyDescent="0.25"/>
  <cols>
    <col min="1" max="1" width="55.5703125" bestFit="1" customWidth="1"/>
    <col min="2" max="3" width="12" bestFit="1" customWidth="1"/>
    <col min="4" max="4" width="9.28515625" bestFit="1" customWidth="1"/>
    <col min="5" max="5" width="12" bestFit="1" customWidth="1"/>
    <col min="6" max="6" width="9.28515625" bestFit="1" customWidth="1"/>
    <col min="7" max="9" width="12" bestFit="1" customWidth="1"/>
    <col min="10" max="10" width="9.28515625" bestFit="1" customWidth="1"/>
    <col min="11" max="13" width="12" bestFit="1" customWidth="1"/>
    <col min="14" max="14" width="10.85546875" bestFit="1" customWidth="1"/>
    <col min="15" max="15" width="9.85546875" bestFit="1" customWidth="1"/>
    <col min="16" max="16" width="12" bestFit="1" customWidth="1"/>
    <col min="17" max="17" width="9.28515625" bestFit="1" customWidth="1"/>
    <col min="18" max="18" width="12" bestFit="1" customWidth="1"/>
    <col min="19" max="19" width="9.85546875" bestFit="1" customWidth="1"/>
  </cols>
  <sheetData>
    <row r="2" spans="1:53" x14ac:dyDescent="0.25">
      <c r="A2" s="8" t="s">
        <v>212</v>
      </c>
      <c r="B2" s="93"/>
      <c r="C2" s="93"/>
      <c r="D2" s="93"/>
      <c r="E2" s="93"/>
      <c r="F2" s="93"/>
      <c r="G2" s="93"/>
      <c r="H2" s="93"/>
      <c r="I2" s="93"/>
      <c r="J2" s="93"/>
      <c r="K2" s="93"/>
      <c r="L2" s="93"/>
      <c r="M2" s="93"/>
      <c r="N2" s="93"/>
      <c r="O2" s="93"/>
      <c r="P2" s="93"/>
      <c r="Q2" s="93"/>
      <c r="R2" s="93"/>
    </row>
    <row r="3" spans="1:53" ht="15" customHeight="1" x14ac:dyDescent="0.25">
      <c r="A3" s="94"/>
      <c r="B3" s="95"/>
      <c r="C3" s="95"/>
      <c r="D3" s="95"/>
      <c r="E3" s="95"/>
      <c r="F3" s="95"/>
      <c r="G3" s="95"/>
      <c r="H3" s="95"/>
      <c r="I3" s="95"/>
      <c r="J3" s="95"/>
      <c r="K3" s="95"/>
      <c r="L3" s="95"/>
      <c r="M3" s="95"/>
      <c r="N3" s="95"/>
      <c r="O3" s="95"/>
      <c r="P3" s="95"/>
      <c r="Q3" s="95"/>
      <c r="R3" s="95"/>
    </row>
    <row r="4" spans="1:53" x14ac:dyDescent="0.25">
      <c r="A4" s="96" t="s">
        <v>27</v>
      </c>
      <c r="B4" s="97" t="s">
        <v>206</v>
      </c>
      <c r="C4" s="97" t="s">
        <v>207</v>
      </c>
      <c r="D4" s="97" t="s">
        <v>210</v>
      </c>
      <c r="E4" s="97" t="s">
        <v>211</v>
      </c>
      <c r="F4" s="97" t="s">
        <v>208</v>
      </c>
      <c r="G4" s="97" t="s">
        <v>209</v>
      </c>
      <c r="H4" s="97" t="s">
        <v>213</v>
      </c>
      <c r="I4" s="97" t="s">
        <v>221</v>
      </c>
      <c r="J4" s="97" t="s">
        <v>226</v>
      </c>
      <c r="K4" s="97" t="s">
        <v>231</v>
      </c>
      <c r="L4" s="97" t="s">
        <v>235</v>
      </c>
      <c r="M4" s="97" t="s">
        <v>237</v>
      </c>
      <c r="N4" s="97" t="s">
        <v>241</v>
      </c>
      <c r="O4" s="97" t="s">
        <v>243</v>
      </c>
      <c r="P4" s="97" t="s">
        <v>248</v>
      </c>
      <c r="Q4" s="97" t="s">
        <v>250</v>
      </c>
      <c r="R4" s="97" t="s">
        <v>258</v>
      </c>
      <c r="S4" s="97" t="s">
        <v>267</v>
      </c>
      <c r="T4" s="97" t="s">
        <v>271</v>
      </c>
      <c r="U4" s="97" t="s">
        <v>273</v>
      </c>
    </row>
    <row r="5" spans="1:53" x14ac:dyDescent="0.25">
      <c r="A5" s="1"/>
      <c r="B5" s="3"/>
      <c r="C5" s="3"/>
      <c r="D5" s="3"/>
      <c r="E5" s="3"/>
      <c r="F5" s="3"/>
      <c r="G5" s="3"/>
      <c r="H5" s="3"/>
      <c r="I5" s="3"/>
      <c r="J5" s="3"/>
      <c r="K5" s="3"/>
      <c r="L5" s="3"/>
      <c r="M5" s="3"/>
      <c r="N5" s="3"/>
      <c r="O5" s="3"/>
      <c r="P5" s="3"/>
      <c r="Q5" s="3"/>
      <c r="R5" s="3"/>
      <c r="S5" s="3"/>
      <c r="T5" s="3"/>
      <c r="U5" s="3"/>
    </row>
    <row r="6" spans="1:53" x14ac:dyDescent="0.25">
      <c r="A6" s="1" t="s">
        <v>116</v>
      </c>
      <c r="B6" s="55">
        <v>92</v>
      </c>
      <c r="C6" s="55">
        <v>451</v>
      </c>
      <c r="D6" s="55">
        <v>594</v>
      </c>
      <c r="E6" s="55">
        <v>834</v>
      </c>
      <c r="F6" s="55">
        <v>948</v>
      </c>
      <c r="G6" s="55">
        <v>1501</v>
      </c>
      <c r="H6" s="55">
        <v>1163</v>
      </c>
      <c r="I6" s="55">
        <v>527</v>
      </c>
      <c r="J6" s="55">
        <v>666</v>
      </c>
      <c r="K6" s="55">
        <v>326</v>
      </c>
      <c r="L6" s="55">
        <v>317</v>
      </c>
      <c r="M6" s="55">
        <v>76</v>
      </c>
      <c r="N6" s="55">
        <v>326</v>
      </c>
      <c r="O6" s="55">
        <v>104</v>
      </c>
      <c r="P6" s="55">
        <v>82</v>
      </c>
      <c r="Q6" s="55">
        <v>315</v>
      </c>
      <c r="R6" s="55">
        <v>743</v>
      </c>
      <c r="S6" s="55">
        <v>859</v>
      </c>
      <c r="T6" s="55">
        <v>1681.9012451762801</v>
      </c>
      <c r="U6" s="55">
        <v>2501.1184548635802</v>
      </c>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row>
    <row r="7" spans="1:53" x14ac:dyDescent="0.25">
      <c r="A7" s="1"/>
      <c r="B7" s="55"/>
      <c r="C7" s="55"/>
      <c r="D7" s="55"/>
      <c r="E7" s="55"/>
      <c r="F7" s="55"/>
      <c r="G7" s="55"/>
      <c r="H7" s="55"/>
      <c r="I7" s="55"/>
      <c r="J7" s="55"/>
      <c r="K7" s="55"/>
      <c r="L7" s="55"/>
      <c r="M7" s="55"/>
      <c r="N7" s="55"/>
      <c r="O7" s="55"/>
      <c r="P7" s="55"/>
      <c r="Q7" s="55"/>
      <c r="R7" s="55"/>
      <c r="S7" s="55"/>
      <c r="T7" s="55"/>
      <c r="U7" s="55"/>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row>
    <row r="8" spans="1:53" x14ac:dyDescent="0.25">
      <c r="A8" s="1" t="s">
        <v>157</v>
      </c>
      <c r="B8" s="55">
        <v>313</v>
      </c>
      <c r="C8" s="55">
        <v>326</v>
      </c>
      <c r="D8" s="55">
        <v>311</v>
      </c>
      <c r="E8" s="55">
        <v>310</v>
      </c>
      <c r="F8" s="55">
        <v>304</v>
      </c>
      <c r="G8" s="55">
        <f>315</f>
        <v>315</v>
      </c>
      <c r="H8" s="55">
        <v>317</v>
      </c>
      <c r="I8" s="55">
        <v>334</v>
      </c>
      <c r="J8" s="55">
        <v>338</v>
      </c>
      <c r="K8" s="55">
        <v>346</v>
      </c>
      <c r="L8" s="55">
        <v>358</v>
      </c>
      <c r="M8" s="55">
        <v>425</v>
      </c>
      <c r="N8" s="55">
        <v>393</v>
      </c>
      <c r="O8" s="55">
        <v>432</v>
      </c>
      <c r="P8" s="55">
        <v>412</v>
      </c>
      <c r="Q8" s="55">
        <v>489</v>
      </c>
      <c r="R8" s="55">
        <v>425</v>
      </c>
      <c r="S8" s="55">
        <f>ROUND('[1]Cash flow statement'!E10,0)</f>
        <v>531</v>
      </c>
      <c r="T8" s="55">
        <v>464.53437228959064</v>
      </c>
      <c r="U8" s="55">
        <v>472.16678722149999</v>
      </c>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row>
    <row r="9" spans="1:53" x14ac:dyDescent="0.25">
      <c r="A9" s="1" t="s">
        <v>158</v>
      </c>
      <c r="B9" s="55">
        <v>0</v>
      </c>
      <c r="C9" s="55">
        <v>-278</v>
      </c>
      <c r="D9" s="55">
        <v>196</v>
      </c>
      <c r="E9" s="55">
        <v>131</v>
      </c>
      <c r="F9" s="55">
        <v>-441</v>
      </c>
      <c r="G9" s="55">
        <f>-550-19</f>
        <v>-569</v>
      </c>
      <c r="H9" s="55">
        <v>-470</v>
      </c>
      <c r="I9" s="55">
        <v>769</v>
      </c>
      <c r="J9" s="55">
        <v>-169</v>
      </c>
      <c r="K9" s="55">
        <v>288</v>
      </c>
      <c r="L9" s="55">
        <v>67</v>
      </c>
      <c r="M9" s="55">
        <v>463</v>
      </c>
      <c r="N9" s="55">
        <v>-442</v>
      </c>
      <c r="O9" s="55">
        <v>40</v>
      </c>
      <c r="P9" s="55">
        <v>-55</v>
      </c>
      <c r="Q9" s="55">
        <v>688</v>
      </c>
      <c r="R9" s="55">
        <v>-395</v>
      </c>
      <c r="S9" s="55">
        <f>ROUND('[1]Cash flow statement'!E11,0)</f>
        <v>-113</v>
      </c>
      <c r="T9" s="55">
        <v>141.45819799999998</v>
      </c>
      <c r="U9" s="55">
        <v>-1653.5834729999999</v>
      </c>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row>
    <row r="10" spans="1:53" x14ac:dyDescent="0.25">
      <c r="A10" s="1" t="s">
        <v>184</v>
      </c>
      <c r="B10" s="55">
        <v>-2</v>
      </c>
      <c r="C10" s="55">
        <v>13</v>
      </c>
      <c r="D10" s="55">
        <v>-10</v>
      </c>
      <c r="E10" s="55">
        <v>-10</v>
      </c>
      <c r="F10" s="55">
        <v>20</v>
      </c>
      <c r="G10" s="55">
        <v>0</v>
      </c>
      <c r="H10" s="55">
        <v>0</v>
      </c>
      <c r="I10" s="55">
        <v>-4</v>
      </c>
      <c r="J10" s="55">
        <v>-9</v>
      </c>
      <c r="K10" s="55">
        <v>11</v>
      </c>
      <c r="L10" s="55">
        <v>-12</v>
      </c>
      <c r="M10" s="55">
        <v>6</v>
      </c>
      <c r="N10" s="55">
        <v>16</v>
      </c>
      <c r="O10" s="55">
        <v>-14</v>
      </c>
      <c r="P10" s="55">
        <v>-6</v>
      </c>
      <c r="Q10" s="55">
        <v>-3</v>
      </c>
      <c r="R10" s="55">
        <v>13</v>
      </c>
      <c r="S10" s="55">
        <f>ROUND('[1]Cash flow statement'!E12,0)</f>
        <v>-9</v>
      </c>
      <c r="T10" s="55">
        <v>-1.3676689999999998</v>
      </c>
      <c r="U10" s="55">
        <v>-17.848699</v>
      </c>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row>
    <row r="11" spans="1:53" x14ac:dyDescent="0.25">
      <c r="A11" s="1" t="s">
        <v>262</v>
      </c>
      <c r="B11" s="55">
        <v>40</v>
      </c>
      <c r="C11" s="55">
        <v>7</v>
      </c>
      <c r="D11" s="55">
        <v>-60</v>
      </c>
      <c r="E11" s="55">
        <v>-66</v>
      </c>
      <c r="F11" s="55">
        <v>123</v>
      </c>
      <c r="G11" s="55">
        <v>128</v>
      </c>
      <c r="H11" s="55">
        <v>-95</v>
      </c>
      <c r="I11" s="55">
        <v>165</v>
      </c>
      <c r="J11" s="55">
        <v>-164</v>
      </c>
      <c r="K11" s="55">
        <v>-35</v>
      </c>
      <c r="L11" s="55">
        <v>0</v>
      </c>
      <c r="M11" s="55">
        <v>-19</v>
      </c>
      <c r="N11" s="55">
        <v>-146</v>
      </c>
      <c r="O11" s="55">
        <v>-43</v>
      </c>
      <c r="P11" s="55">
        <v>-34</v>
      </c>
      <c r="Q11" s="55">
        <v>27</v>
      </c>
      <c r="R11" s="55">
        <v>43</v>
      </c>
      <c r="S11" s="55">
        <f>ROUND('[1]Cash flow statement'!E13,0)</f>
        <v>-6</v>
      </c>
      <c r="T11" s="55">
        <v>7.0788249999999948</v>
      </c>
      <c r="U11" s="55">
        <v>-52.336154999999998</v>
      </c>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row>
    <row r="12" spans="1:53" x14ac:dyDescent="0.25">
      <c r="A12" s="1" t="s">
        <v>238</v>
      </c>
      <c r="B12" s="55">
        <v>-8</v>
      </c>
      <c r="C12" s="55">
        <v>-62</v>
      </c>
      <c r="D12" s="55">
        <v>-77</v>
      </c>
      <c r="E12" s="55">
        <f>-165-2</f>
        <v>-167</v>
      </c>
      <c r="F12" s="55">
        <v>-24</v>
      </c>
      <c r="G12" s="55">
        <v>-41</v>
      </c>
      <c r="H12" s="55">
        <v>3</v>
      </c>
      <c r="I12" s="55">
        <v>107</v>
      </c>
      <c r="J12" s="55">
        <v>-397</v>
      </c>
      <c r="K12" s="55">
        <v>-84</v>
      </c>
      <c r="L12" s="55">
        <v>-148</v>
      </c>
      <c r="M12" s="55">
        <v>-42</v>
      </c>
      <c r="N12" s="55">
        <v>674</v>
      </c>
      <c r="O12" s="55">
        <v>-271</v>
      </c>
      <c r="P12" s="55">
        <v>-75</v>
      </c>
      <c r="Q12" s="55">
        <v>-397</v>
      </c>
      <c r="R12" s="55">
        <v>221</v>
      </c>
      <c r="S12" s="55">
        <f>ROUND('[1]Cash flow statement'!E14,0)</f>
        <v>-103</v>
      </c>
      <c r="T12" s="55">
        <v>-653.01215941749501</v>
      </c>
      <c r="U12" s="55">
        <v>446.66893981606393</v>
      </c>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row>
    <row r="13" spans="1:53" x14ac:dyDescent="0.25">
      <c r="A13" s="1" t="s">
        <v>185</v>
      </c>
      <c r="B13" s="55">
        <v>6</v>
      </c>
      <c r="C13" s="55">
        <v>8</v>
      </c>
      <c r="D13" s="55">
        <v>7</v>
      </c>
      <c r="E13" s="55">
        <v>2</v>
      </c>
      <c r="F13" s="55">
        <v>8</v>
      </c>
      <c r="G13" s="55">
        <v>13</v>
      </c>
      <c r="H13" s="55">
        <v>15</v>
      </c>
      <c r="I13" s="55">
        <v>5</v>
      </c>
      <c r="J13" s="55">
        <v>11</v>
      </c>
      <c r="K13" s="55">
        <v>10</v>
      </c>
      <c r="L13" s="55">
        <v>8</v>
      </c>
      <c r="M13" s="55">
        <v>9</v>
      </c>
      <c r="N13" s="55">
        <v>9</v>
      </c>
      <c r="O13" s="55">
        <v>14</v>
      </c>
      <c r="P13" s="55">
        <v>7</v>
      </c>
      <c r="Q13" s="55">
        <v>-1</v>
      </c>
      <c r="R13" s="55">
        <v>5</v>
      </c>
      <c r="S13" s="55">
        <f>ROUND('[1]Cash flow statement'!E15,0)</f>
        <v>6</v>
      </c>
      <c r="T13" s="55">
        <v>5.0200289999999992</v>
      </c>
      <c r="U13" s="55">
        <v>18.168508000000003</v>
      </c>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row>
    <row r="14" spans="1:53" x14ac:dyDescent="0.25">
      <c r="A14" s="1" t="s">
        <v>186</v>
      </c>
      <c r="B14" s="55">
        <v>-104</v>
      </c>
      <c r="C14" s="55">
        <v>-108</v>
      </c>
      <c r="D14" s="55">
        <v>-111</v>
      </c>
      <c r="E14" s="55">
        <v>-124</v>
      </c>
      <c r="F14" s="55">
        <v>-175</v>
      </c>
      <c r="G14" s="55">
        <v>-67</v>
      </c>
      <c r="H14" s="55">
        <v>-73</v>
      </c>
      <c r="I14" s="55">
        <v>-76</v>
      </c>
      <c r="J14" s="55">
        <v>-65</v>
      </c>
      <c r="K14" s="55">
        <v>-68</v>
      </c>
      <c r="L14" s="55">
        <v>-51</v>
      </c>
      <c r="M14" s="55">
        <v>-65</v>
      </c>
      <c r="N14" s="55">
        <v>-59</v>
      </c>
      <c r="O14" s="55">
        <v>-71</v>
      </c>
      <c r="P14" s="55">
        <v>-52</v>
      </c>
      <c r="Q14" s="55">
        <v>-58</v>
      </c>
      <c r="R14" s="55">
        <v>-55</v>
      </c>
      <c r="S14" s="55">
        <f>ROUND('[1]Cash flow statement'!E16,0)</f>
        <v>-72</v>
      </c>
      <c r="T14" s="55">
        <v>-54.530698999999998</v>
      </c>
      <c r="U14" s="55">
        <v>-60.528695999999997</v>
      </c>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row>
    <row r="15" spans="1:53" x14ac:dyDescent="0.25">
      <c r="A15" s="1" t="s">
        <v>187</v>
      </c>
      <c r="B15" s="55">
        <v>-35</v>
      </c>
      <c r="C15" s="55">
        <v>-49</v>
      </c>
      <c r="D15" s="55">
        <v>-38</v>
      </c>
      <c r="E15" s="55">
        <v>-76</v>
      </c>
      <c r="F15" s="55">
        <v>-72</v>
      </c>
      <c r="G15" s="55">
        <v>-35</v>
      </c>
      <c r="H15" s="55">
        <v>-19</v>
      </c>
      <c r="I15" s="55">
        <v>-146</v>
      </c>
      <c r="J15" s="55">
        <v>-179</v>
      </c>
      <c r="K15" s="55">
        <v>-172</v>
      </c>
      <c r="L15" s="55">
        <v>-71</v>
      </c>
      <c r="M15" s="55">
        <v>-137</v>
      </c>
      <c r="N15" s="55">
        <v>-52</v>
      </c>
      <c r="O15" s="55">
        <v>-70</v>
      </c>
      <c r="P15" s="55">
        <v>-4</v>
      </c>
      <c r="Q15" s="55">
        <v>-66</v>
      </c>
      <c r="R15" s="55">
        <v>-253</v>
      </c>
      <c r="S15" s="55">
        <f>ROUND('[1]Cash flow statement'!E17,0)</f>
        <v>-38</v>
      </c>
      <c r="T15" s="55">
        <v>-7.0918889999999806</v>
      </c>
      <c r="U15" s="55">
        <v>-124.56348700000001</v>
      </c>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row>
    <row r="16" spans="1:53" x14ac:dyDescent="0.25">
      <c r="A16" s="73" t="s">
        <v>188</v>
      </c>
      <c r="B16" s="91">
        <f>SUM(B6:B15)</f>
        <v>302</v>
      </c>
      <c r="C16" s="91">
        <f t="shared" ref="C16:R16" si="0">SUM(C6:C15)</f>
        <v>308</v>
      </c>
      <c r="D16" s="91">
        <f t="shared" si="0"/>
        <v>812</v>
      </c>
      <c r="E16" s="91">
        <f t="shared" si="0"/>
        <v>834</v>
      </c>
      <c r="F16" s="91">
        <f t="shared" si="0"/>
        <v>691</v>
      </c>
      <c r="G16" s="91">
        <f t="shared" si="0"/>
        <v>1245</v>
      </c>
      <c r="H16" s="91">
        <f t="shared" si="0"/>
        <v>841</v>
      </c>
      <c r="I16" s="91">
        <f t="shared" si="0"/>
        <v>1681</v>
      </c>
      <c r="J16" s="91">
        <f t="shared" si="0"/>
        <v>32</v>
      </c>
      <c r="K16" s="91">
        <f t="shared" si="0"/>
        <v>622</v>
      </c>
      <c r="L16" s="91">
        <f t="shared" si="0"/>
        <v>468</v>
      </c>
      <c r="M16" s="91">
        <f t="shared" si="0"/>
        <v>716</v>
      </c>
      <c r="N16" s="91">
        <v>720</v>
      </c>
      <c r="O16" s="91">
        <v>122</v>
      </c>
      <c r="P16" s="91">
        <f t="shared" si="0"/>
        <v>275</v>
      </c>
      <c r="Q16" s="91">
        <f t="shared" si="0"/>
        <v>994</v>
      </c>
      <c r="R16" s="91">
        <f t="shared" si="0"/>
        <v>747</v>
      </c>
      <c r="S16" s="91">
        <f>SUM(S6:S15)</f>
        <v>1055</v>
      </c>
      <c r="T16" s="91">
        <v>1583.9902530483753</v>
      </c>
      <c r="U16" s="91">
        <v>1529.262179901144</v>
      </c>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row>
    <row r="17" spans="1:53" x14ac:dyDescent="0.25">
      <c r="A17" s="8"/>
      <c r="B17" s="58"/>
      <c r="C17" s="58"/>
      <c r="D17" s="58"/>
      <c r="E17" s="58"/>
      <c r="F17" s="58"/>
      <c r="G17" s="58"/>
      <c r="H17" s="58"/>
      <c r="I17" s="58"/>
      <c r="J17" s="58"/>
      <c r="K17" s="58"/>
      <c r="L17" s="58"/>
      <c r="M17" s="58"/>
      <c r="N17" s="58"/>
      <c r="O17" s="58"/>
      <c r="P17" s="58"/>
      <c r="Q17" s="58"/>
      <c r="R17" s="58"/>
      <c r="S17" s="58"/>
      <c r="T17" s="58"/>
      <c r="U17" s="5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row>
    <row r="18" spans="1:53" x14ac:dyDescent="0.25">
      <c r="A18" s="1" t="s">
        <v>189</v>
      </c>
      <c r="B18" s="59">
        <v>-203</v>
      </c>
      <c r="C18" s="59">
        <v>-290</v>
      </c>
      <c r="D18" s="59">
        <v>-294</v>
      </c>
      <c r="E18" s="59">
        <v>-339</v>
      </c>
      <c r="F18" s="59">
        <v>-401</v>
      </c>
      <c r="G18" s="59">
        <v>-404</v>
      </c>
      <c r="H18" s="59">
        <v>-310</v>
      </c>
      <c r="I18" s="59">
        <v>-800</v>
      </c>
      <c r="J18" s="59">
        <v>-189</v>
      </c>
      <c r="K18" s="59">
        <v>-546</v>
      </c>
      <c r="L18" s="59">
        <v>-549</v>
      </c>
      <c r="M18" s="59">
        <v>-823</v>
      </c>
      <c r="N18" s="60">
        <v>-561</v>
      </c>
      <c r="O18" s="60">
        <v>-645</v>
      </c>
      <c r="P18" s="60">
        <v>-329</v>
      </c>
      <c r="Q18" s="60">
        <v>-666</v>
      </c>
      <c r="R18" s="60">
        <v>-616</v>
      </c>
      <c r="S18" s="60">
        <v>-511</v>
      </c>
      <c r="T18" s="60">
        <v>-897.43408900000009</v>
      </c>
      <c r="U18" s="60">
        <v>-1104.1377329999998</v>
      </c>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row>
    <row r="19" spans="1:53" x14ac:dyDescent="0.25">
      <c r="A19" s="1" t="s">
        <v>190</v>
      </c>
      <c r="B19" s="60">
        <v>0</v>
      </c>
      <c r="C19" s="60">
        <v>4</v>
      </c>
      <c r="D19" s="60">
        <v>0</v>
      </c>
      <c r="E19" s="60">
        <v>0</v>
      </c>
      <c r="F19" s="60">
        <v>-4049</v>
      </c>
      <c r="G19" s="60">
        <v>0</v>
      </c>
      <c r="H19" s="60">
        <v>0</v>
      </c>
      <c r="I19" s="60">
        <v>0</v>
      </c>
      <c r="J19" s="60">
        <v>0</v>
      </c>
      <c r="K19" s="60">
        <v>0</v>
      </c>
      <c r="L19" s="60">
        <v>-215</v>
      </c>
      <c r="M19" s="60">
        <v>9</v>
      </c>
      <c r="N19" s="60">
        <v>0</v>
      </c>
      <c r="O19" s="60">
        <v>-775</v>
      </c>
      <c r="P19" s="60">
        <v>-240</v>
      </c>
      <c r="Q19" s="60">
        <v>-17</v>
      </c>
      <c r="R19" s="60">
        <v>0</v>
      </c>
      <c r="S19" s="60">
        <v>0</v>
      </c>
      <c r="T19" s="60">
        <v>0</v>
      </c>
      <c r="U19" s="60">
        <v>0</v>
      </c>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row>
    <row r="20" spans="1:53" x14ac:dyDescent="0.25">
      <c r="A20" s="1" t="s">
        <v>251</v>
      </c>
      <c r="B20" s="60">
        <v>0</v>
      </c>
      <c r="C20" s="60">
        <v>0</v>
      </c>
      <c r="D20" s="60">
        <v>0</v>
      </c>
      <c r="E20" s="60">
        <v>0</v>
      </c>
      <c r="F20" s="60">
        <v>0</v>
      </c>
      <c r="G20" s="60">
        <v>0</v>
      </c>
      <c r="H20" s="60">
        <v>0</v>
      </c>
      <c r="I20" s="60">
        <v>0</v>
      </c>
      <c r="J20" s="60">
        <v>0</v>
      </c>
      <c r="K20" s="60">
        <v>0</v>
      </c>
      <c r="L20" s="60">
        <v>0</v>
      </c>
      <c r="M20" s="60">
        <v>0</v>
      </c>
      <c r="N20" s="60">
        <v>0</v>
      </c>
      <c r="O20" s="60">
        <v>0</v>
      </c>
      <c r="P20" s="60">
        <v>0</v>
      </c>
      <c r="Q20" s="60">
        <v>-40</v>
      </c>
      <c r="R20" s="60">
        <v>0</v>
      </c>
      <c r="S20" s="60">
        <v>0</v>
      </c>
      <c r="T20" s="60">
        <v>0</v>
      </c>
      <c r="U20" s="60">
        <v>0</v>
      </c>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row>
    <row r="21" spans="1:53" x14ac:dyDescent="0.25">
      <c r="A21" s="1" t="s">
        <v>268</v>
      </c>
      <c r="B21" s="60">
        <v>0</v>
      </c>
      <c r="C21" s="60">
        <v>0</v>
      </c>
      <c r="D21" s="60">
        <v>0</v>
      </c>
      <c r="E21" s="60">
        <v>0</v>
      </c>
      <c r="F21" s="60">
        <v>0</v>
      </c>
      <c r="G21" s="60">
        <v>0</v>
      </c>
      <c r="H21" s="60">
        <v>0</v>
      </c>
      <c r="I21" s="60">
        <v>0</v>
      </c>
      <c r="J21" s="60">
        <v>0</v>
      </c>
      <c r="K21" s="60">
        <v>0</v>
      </c>
      <c r="L21" s="60">
        <v>0</v>
      </c>
      <c r="M21" s="60">
        <v>0</v>
      </c>
      <c r="N21" s="60">
        <v>0</v>
      </c>
      <c r="O21" s="60">
        <v>0</v>
      </c>
      <c r="P21" s="60">
        <v>0</v>
      </c>
      <c r="Q21" s="60">
        <v>0</v>
      </c>
      <c r="R21" s="60">
        <v>0</v>
      </c>
      <c r="S21" s="60">
        <v>-78</v>
      </c>
      <c r="T21" s="60">
        <v>0</v>
      </c>
      <c r="U21" s="60">
        <v>0</v>
      </c>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row>
    <row r="22" spans="1:53" x14ac:dyDescent="0.25">
      <c r="A22" s="1" t="s">
        <v>191</v>
      </c>
      <c r="B22" s="60">
        <v>0</v>
      </c>
      <c r="C22" s="60">
        <v>0</v>
      </c>
      <c r="D22" s="60">
        <v>0</v>
      </c>
      <c r="E22" s="60">
        <v>0</v>
      </c>
      <c r="F22" s="60">
        <v>1303</v>
      </c>
      <c r="G22" s="60">
        <v>0</v>
      </c>
      <c r="H22" s="60">
        <v>0</v>
      </c>
      <c r="I22" s="60">
        <v>0</v>
      </c>
      <c r="J22" s="60">
        <v>0</v>
      </c>
      <c r="K22" s="60">
        <v>0</v>
      </c>
      <c r="L22" s="60">
        <v>0</v>
      </c>
      <c r="M22" s="60">
        <v>0</v>
      </c>
      <c r="N22" s="60">
        <v>0</v>
      </c>
      <c r="O22" s="60">
        <v>0</v>
      </c>
      <c r="P22" s="60">
        <v>0</v>
      </c>
      <c r="Q22" s="60">
        <v>0</v>
      </c>
      <c r="R22" s="60">
        <v>0</v>
      </c>
      <c r="S22" s="60">
        <v>0</v>
      </c>
      <c r="T22" s="60">
        <v>0</v>
      </c>
      <c r="U22" s="60">
        <v>0</v>
      </c>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row>
    <row r="23" spans="1:53" x14ac:dyDescent="0.25">
      <c r="A23" s="1" t="s">
        <v>192</v>
      </c>
      <c r="B23" s="57">
        <v>-11</v>
      </c>
      <c r="C23" s="57">
        <v>-8</v>
      </c>
      <c r="D23" s="57">
        <v>0</v>
      </c>
      <c r="E23" s="57">
        <v>13</v>
      </c>
      <c r="F23" s="57">
        <v>-5</v>
      </c>
      <c r="G23" s="57">
        <v>-30</v>
      </c>
      <c r="H23" s="57">
        <v>12</v>
      </c>
      <c r="I23" s="57">
        <v>14</v>
      </c>
      <c r="J23" s="57">
        <v>3</v>
      </c>
      <c r="K23" s="57">
        <v>9</v>
      </c>
      <c r="L23" s="57">
        <v>9</v>
      </c>
      <c r="M23" s="57">
        <v>8</v>
      </c>
      <c r="N23" s="57">
        <v>-1</v>
      </c>
      <c r="O23" s="57">
        <v>1</v>
      </c>
      <c r="P23" s="57">
        <v>0</v>
      </c>
      <c r="Q23" s="57">
        <v>10</v>
      </c>
      <c r="R23" s="57">
        <v>1</v>
      </c>
      <c r="S23" s="57">
        <v>-40</v>
      </c>
      <c r="T23" s="57">
        <v>-37.73743300000001</v>
      </c>
      <c r="U23" s="57">
        <v>97.803388000000012</v>
      </c>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row>
    <row r="24" spans="1:53" x14ac:dyDescent="0.25">
      <c r="A24" s="73" t="s">
        <v>193</v>
      </c>
      <c r="B24" s="91">
        <v>-214</v>
      </c>
      <c r="C24" s="91">
        <v>-294</v>
      </c>
      <c r="D24" s="91">
        <v>-294</v>
      </c>
      <c r="E24" s="91">
        <v>-326</v>
      </c>
      <c r="F24" s="91">
        <v>-3153</v>
      </c>
      <c r="G24" s="91">
        <v>-433</v>
      </c>
      <c r="H24" s="91">
        <v>-298</v>
      </c>
      <c r="I24" s="91">
        <v>-787</v>
      </c>
      <c r="J24" s="91">
        <v>-186</v>
      </c>
      <c r="K24" s="91">
        <v>-538</v>
      </c>
      <c r="L24" s="91">
        <v>-755</v>
      </c>
      <c r="M24" s="91">
        <v>-807</v>
      </c>
      <c r="N24" s="91">
        <v>-562</v>
      </c>
      <c r="O24" s="91">
        <v>-1419</v>
      </c>
      <c r="P24" s="91">
        <v>-568</v>
      </c>
      <c r="Q24" s="91">
        <v>-713</v>
      </c>
      <c r="R24" s="91">
        <v>-615</v>
      </c>
      <c r="S24" s="91">
        <v>-629</v>
      </c>
      <c r="T24" s="91">
        <v>-935.1715220000001</v>
      </c>
      <c r="U24" s="91">
        <v>-1006.3343449999998</v>
      </c>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row>
    <row r="25" spans="1:53" x14ac:dyDescent="0.25">
      <c r="A25" s="1"/>
      <c r="B25" s="58"/>
      <c r="C25" s="58"/>
      <c r="D25" s="58"/>
      <c r="E25" s="58"/>
      <c r="F25" s="58"/>
      <c r="G25" s="58"/>
      <c r="H25" s="58"/>
      <c r="I25" s="58"/>
      <c r="J25" s="58"/>
      <c r="K25" s="58"/>
      <c r="L25" s="58"/>
      <c r="M25" s="58"/>
      <c r="N25" s="58"/>
      <c r="O25" s="58"/>
      <c r="P25" s="58"/>
      <c r="Q25" s="58"/>
      <c r="R25" s="58"/>
      <c r="S25" s="58"/>
      <c r="T25" s="58"/>
      <c r="U25" s="5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row>
    <row r="26" spans="1:53" x14ac:dyDescent="0.25">
      <c r="A26" s="1" t="s">
        <v>194</v>
      </c>
      <c r="B26" s="59">
        <v>-3</v>
      </c>
      <c r="C26" s="59">
        <v>-9</v>
      </c>
      <c r="D26" s="59">
        <v>0</v>
      </c>
      <c r="E26" s="59">
        <v>-14</v>
      </c>
      <c r="F26" s="59">
        <v>0</v>
      </c>
      <c r="G26" s="59">
        <v>-10</v>
      </c>
      <c r="H26" s="59">
        <v>0</v>
      </c>
      <c r="I26" s="59">
        <v>-23</v>
      </c>
      <c r="J26" s="59">
        <v>-24</v>
      </c>
      <c r="K26" s="59">
        <v>-10</v>
      </c>
      <c r="L26" s="59">
        <v>0</v>
      </c>
      <c r="M26" s="59">
        <v>-15</v>
      </c>
      <c r="N26" s="59">
        <v>0</v>
      </c>
      <c r="O26" s="59">
        <v>-17</v>
      </c>
      <c r="P26" s="59">
        <v>0</v>
      </c>
      <c r="Q26" s="59">
        <v>-12</v>
      </c>
      <c r="R26" s="59">
        <v>-14</v>
      </c>
      <c r="S26" s="59">
        <v>-28</v>
      </c>
      <c r="T26" s="59">
        <v>0</v>
      </c>
      <c r="U26" s="59">
        <v>-16.315089999999998</v>
      </c>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row>
    <row r="27" spans="1:53" x14ac:dyDescent="0.25">
      <c r="A27" s="1" t="s">
        <v>195</v>
      </c>
      <c r="B27" s="55">
        <v>0</v>
      </c>
      <c r="C27" s="55">
        <v>0</v>
      </c>
      <c r="D27" s="55">
        <v>0</v>
      </c>
      <c r="E27" s="55">
        <v>-144</v>
      </c>
      <c r="F27" s="55">
        <v>0</v>
      </c>
      <c r="G27" s="55">
        <v>0</v>
      </c>
      <c r="H27" s="55">
        <v>0</v>
      </c>
      <c r="I27" s="55">
        <v>0</v>
      </c>
      <c r="J27" s="55">
        <v>0</v>
      </c>
      <c r="K27" s="55">
        <v>-1511</v>
      </c>
      <c r="L27" s="55">
        <v>0</v>
      </c>
      <c r="M27" s="55">
        <v>0</v>
      </c>
      <c r="N27" s="55">
        <v>0</v>
      </c>
      <c r="O27" s="55">
        <v>-349</v>
      </c>
      <c r="P27" s="55">
        <v>0</v>
      </c>
      <c r="Q27" s="55">
        <v>0</v>
      </c>
      <c r="R27" s="55">
        <v>0</v>
      </c>
      <c r="S27" s="55">
        <v>-96</v>
      </c>
      <c r="T27" s="55">
        <v>0</v>
      </c>
      <c r="U27" s="55">
        <v>0</v>
      </c>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row>
    <row r="28" spans="1:53" x14ac:dyDescent="0.25">
      <c r="A28" s="1" t="s">
        <v>196</v>
      </c>
      <c r="B28" s="59">
        <v>0</v>
      </c>
      <c r="C28" s="59">
        <v>0</v>
      </c>
      <c r="D28" s="59">
        <v>0</v>
      </c>
      <c r="E28" s="59">
        <v>0</v>
      </c>
      <c r="F28" s="59">
        <v>5171</v>
      </c>
      <c r="G28" s="59">
        <v>0</v>
      </c>
      <c r="H28" s="59">
        <v>0</v>
      </c>
      <c r="I28" s="59">
        <v>0</v>
      </c>
      <c r="J28" s="59">
        <v>0</v>
      </c>
      <c r="K28" s="59">
        <v>0</v>
      </c>
      <c r="L28" s="59">
        <v>0</v>
      </c>
      <c r="M28" s="59">
        <v>0</v>
      </c>
      <c r="N28" s="59">
        <v>0</v>
      </c>
      <c r="O28" s="59">
        <v>0</v>
      </c>
      <c r="P28" s="59">
        <v>0</v>
      </c>
      <c r="Q28" s="59">
        <v>0</v>
      </c>
      <c r="R28" s="59">
        <v>39</v>
      </c>
      <c r="S28" s="59">
        <v>1862</v>
      </c>
      <c r="T28" s="59">
        <v>0</v>
      </c>
      <c r="U28" s="59">
        <v>-0.59010799999987285</v>
      </c>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row>
    <row r="29" spans="1:53" x14ac:dyDescent="0.25">
      <c r="A29" s="1" t="s">
        <v>259</v>
      </c>
      <c r="B29" s="59">
        <v>0</v>
      </c>
      <c r="C29" s="59">
        <v>0</v>
      </c>
      <c r="D29" s="59">
        <v>0</v>
      </c>
      <c r="E29" s="59">
        <v>0</v>
      </c>
      <c r="F29" s="59">
        <v>0</v>
      </c>
      <c r="G29" s="59">
        <v>0</v>
      </c>
      <c r="H29" s="59">
        <v>0</v>
      </c>
      <c r="I29" s="59">
        <v>0</v>
      </c>
      <c r="J29" s="59">
        <v>0</v>
      </c>
      <c r="K29" s="59">
        <v>0</v>
      </c>
      <c r="L29" s="59">
        <v>0</v>
      </c>
      <c r="M29" s="59">
        <v>0</v>
      </c>
      <c r="N29" s="59">
        <v>0</v>
      </c>
      <c r="O29" s="59">
        <v>0</v>
      </c>
      <c r="P29" s="59">
        <v>0</v>
      </c>
      <c r="Q29" s="59">
        <v>0</v>
      </c>
      <c r="R29" s="59">
        <v>-36</v>
      </c>
      <c r="S29" s="59">
        <v>8</v>
      </c>
      <c r="T29" s="59">
        <v>-272.81261599999999</v>
      </c>
      <c r="U29" s="59">
        <v>23.121794000000023</v>
      </c>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row>
    <row r="30" spans="1:53" x14ac:dyDescent="0.25">
      <c r="A30" s="1" t="s">
        <v>214</v>
      </c>
      <c r="B30" s="59">
        <v>45</v>
      </c>
      <c r="C30" s="59">
        <v>79</v>
      </c>
      <c r="D30" s="59">
        <v>63</v>
      </c>
      <c r="E30" s="59">
        <v>99</v>
      </c>
      <c r="F30" s="59">
        <v>-250</v>
      </c>
      <c r="G30" s="59">
        <v>165</v>
      </c>
      <c r="H30" s="59">
        <v>-438</v>
      </c>
      <c r="I30" s="59">
        <v>77</v>
      </c>
      <c r="J30" s="59">
        <v>-325</v>
      </c>
      <c r="K30" s="59">
        <v>-46</v>
      </c>
      <c r="L30" s="59">
        <v>26</v>
      </c>
      <c r="M30" s="59">
        <v>-211</v>
      </c>
      <c r="N30" s="59">
        <v>91</v>
      </c>
      <c r="O30" s="59">
        <v>181</v>
      </c>
      <c r="P30" s="59">
        <v>-72</v>
      </c>
      <c r="Q30" s="59">
        <v>-87</v>
      </c>
      <c r="R30" s="59">
        <v>99</v>
      </c>
      <c r="S30" s="59">
        <v>37</v>
      </c>
      <c r="T30" s="59">
        <v>-48.54391099999998</v>
      </c>
      <c r="U30" s="59">
        <v>621.80467900000008</v>
      </c>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row>
    <row r="31" spans="1:53" x14ac:dyDescent="0.25">
      <c r="A31" s="1" t="s">
        <v>261</v>
      </c>
      <c r="B31" s="59"/>
      <c r="C31" s="59"/>
      <c r="D31" s="59"/>
      <c r="E31" s="59"/>
      <c r="F31" s="59"/>
      <c r="G31" s="59"/>
      <c r="H31" s="59"/>
      <c r="I31" s="59"/>
      <c r="J31" s="59">
        <v>-16</v>
      </c>
      <c r="K31" s="59">
        <v>-18</v>
      </c>
      <c r="L31" s="59">
        <v>-19</v>
      </c>
      <c r="M31" s="59">
        <v>-25</v>
      </c>
      <c r="N31" s="59">
        <v>-27</v>
      </c>
      <c r="O31" s="59">
        <v>-26</v>
      </c>
      <c r="P31" s="59">
        <v>-25</v>
      </c>
      <c r="Q31" s="59">
        <v>-26</v>
      </c>
      <c r="R31" s="59">
        <v>-32</v>
      </c>
      <c r="S31" s="59">
        <v>-21</v>
      </c>
      <c r="T31" s="59">
        <v>-33.934071999999993</v>
      </c>
      <c r="U31" s="59">
        <v>-31.26486700000001</v>
      </c>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row>
    <row r="32" spans="1:53" x14ac:dyDescent="0.25">
      <c r="A32" s="1" t="s">
        <v>197</v>
      </c>
      <c r="B32" s="59">
        <v>183</v>
      </c>
      <c r="C32" s="59">
        <v>140</v>
      </c>
      <c r="D32" s="59">
        <v>-323</v>
      </c>
      <c r="E32" s="59">
        <v>0</v>
      </c>
      <c r="F32" s="59">
        <v>0</v>
      </c>
      <c r="G32" s="59">
        <v>0</v>
      </c>
      <c r="H32" s="59">
        <v>0</v>
      </c>
      <c r="I32" s="59">
        <v>0</v>
      </c>
      <c r="J32" s="59">
        <v>0</v>
      </c>
      <c r="K32" s="59">
        <v>0</v>
      </c>
      <c r="L32" s="59">
        <v>0</v>
      </c>
      <c r="M32" s="59">
        <v>0</v>
      </c>
      <c r="N32" s="59">
        <v>0</v>
      </c>
      <c r="O32" s="59">
        <v>0</v>
      </c>
      <c r="P32" s="59">
        <v>0</v>
      </c>
      <c r="Q32" s="59">
        <v>0</v>
      </c>
      <c r="R32" s="59">
        <v>0</v>
      </c>
      <c r="S32" s="59">
        <v>0</v>
      </c>
      <c r="T32" s="59">
        <v>0</v>
      </c>
      <c r="U32" s="59">
        <v>0</v>
      </c>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row>
    <row r="33" spans="1:53" x14ac:dyDescent="0.25">
      <c r="A33" s="1" t="s">
        <v>198</v>
      </c>
      <c r="B33" s="59">
        <v>4</v>
      </c>
      <c r="C33" s="59">
        <v>44</v>
      </c>
      <c r="D33" s="59">
        <v>2</v>
      </c>
      <c r="E33" s="59">
        <v>10</v>
      </c>
      <c r="F33" s="59">
        <v>3831</v>
      </c>
      <c r="G33" s="59">
        <v>166</v>
      </c>
      <c r="H33" s="59">
        <v>0</v>
      </c>
      <c r="I33" s="59">
        <v>2648</v>
      </c>
      <c r="J33" s="59">
        <v>1296</v>
      </c>
      <c r="K33" s="59">
        <v>448</v>
      </c>
      <c r="L33" s="59">
        <v>87</v>
      </c>
      <c r="M33" s="59">
        <v>251</v>
      </c>
      <c r="N33" s="59">
        <v>426</v>
      </c>
      <c r="O33" s="59">
        <v>1192</v>
      </c>
      <c r="P33" s="59">
        <v>1</v>
      </c>
      <c r="Q33" s="59">
        <v>17</v>
      </c>
      <c r="R33" s="59">
        <v>1544</v>
      </c>
      <c r="S33" s="59">
        <v>382</v>
      </c>
      <c r="T33" s="59">
        <v>1250.5415794174951</v>
      </c>
      <c r="U33" s="59">
        <v>0.36470318393594425</v>
      </c>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row>
    <row r="34" spans="1:53" x14ac:dyDescent="0.25">
      <c r="A34" s="1" t="s">
        <v>199</v>
      </c>
      <c r="B34" s="59">
        <v>-127</v>
      </c>
      <c r="C34" s="59">
        <v>77</v>
      </c>
      <c r="D34" s="59">
        <v>-77</v>
      </c>
      <c r="E34" s="59">
        <v>97</v>
      </c>
      <c r="F34" s="59">
        <v>-241</v>
      </c>
      <c r="G34" s="59">
        <v>0</v>
      </c>
      <c r="H34" s="59">
        <v>0</v>
      </c>
      <c r="I34" s="59">
        <v>0</v>
      </c>
      <c r="J34" s="59">
        <v>0</v>
      </c>
      <c r="K34" s="59">
        <v>0</v>
      </c>
      <c r="L34" s="59">
        <v>0</v>
      </c>
      <c r="M34" s="59">
        <v>0</v>
      </c>
      <c r="N34" s="59">
        <v>0</v>
      </c>
      <c r="O34" s="59">
        <v>0</v>
      </c>
      <c r="P34" s="59">
        <v>0</v>
      </c>
      <c r="Q34" s="59">
        <v>0</v>
      </c>
      <c r="R34" s="59">
        <v>0</v>
      </c>
      <c r="S34" s="59">
        <v>0</v>
      </c>
      <c r="T34" s="59">
        <v>0</v>
      </c>
      <c r="U34" s="59">
        <v>0</v>
      </c>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row>
    <row r="35" spans="1:53" x14ac:dyDescent="0.25">
      <c r="A35" s="1" t="s">
        <v>200</v>
      </c>
      <c r="B35" s="55">
        <v>-138</v>
      </c>
      <c r="C35" s="55">
        <v>-32</v>
      </c>
      <c r="D35" s="55">
        <v>-279</v>
      </c>
      <c r="E35" s="55">
        <v>-411</v>
      </c>
      <c r="F35" s="55">
        <v>-3146</v>
      </c>
      <c r="G35" s="55">
        <v>-1439</v>
      </c>
      <c r="H35" s="55">
        <v>-529</v>
      </c>
      <c r="I35" s="55">
        <v>-473</v>
      </c>
      <c r="J35" s="55">
        <v>-1039</v>
      </c>
      <c r="K35" s="55">
        <v>-395</v>
      </c>
      <c r="L35" s="55">
        <v>-172</v>
      </c>
      <c r="M35" s="55">
        <v>-469</v>
      </c>
      <c r="N35" s="55">
        <v>-624</v>
      </c>
      <c r="O35" s="55">
        <v>-426</v>
      </c>
      <c r="P35" s="55">
        <v>-308</v>
      </c>
      <c r="Q35" s="55">
        <v>-75</v>
      </c>
      <c r="R35" s="55">
        <v>-685</v>
      </c>
      <c r="S35" s="59">
        <v>-803</v>
      </c>
      <c r="T35" s="59">
        <v>-393.33429699999988</v>
      </c>
      <c r="U35" s="59">
        <v>-1298.2689680000003</v>
      </c>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row>
    <row r="36" spans="1:53" x14ac:dyDescent="0.25">
      <c r="A36" s="73" t="s">
        <v>201</v>
      </c>
      <c r="B36" s="91">
        <v>-37</v>
      </c>
      <c r="C36" s="91">
        <v>300</v>
      </c>
      <c r="D36" s="91">
        <v>-614</v>
      </c>
      <c r="E36" s="91">
        <v>-363</v>
      </c>
      <c r="F36" s="91">
        <v>5364</v>
      </c>
      <c r="G36" s="91">
        <v>-1117</v>
      </c>
      <c r="H36" s="91">
        <v>-966</v>
      </c>
      <c r="I36" s="91">
        <v>2229</v>
      </c>
      <c r="J36" s="91">
        <v>-108</v>
      </c>
      <c r="K36" s="91">
        <v>-1533</v>
      </c>
      <c r="L36" s="91">
        <v>-77</v>
      </c>
      <c r="M36" s="91">
        <v>-468</v>
      </c>
      <c r="N36" s="91">
        <v>-134</v>
      </c>
      <c r="O36" s="91">
        <v>556</v>
      </c>
      <c r="P36" s="91">
        <v>-404</v>
      </c>
      <c r="Q36" s="91">
        <v>-183</v>
      </c>
      <c r="R36" s="91">
        <v>916</v>
      </c>
      <c r="S36" s="91">
        <v>1340</v>
      </c>
      <c r="T36" s="91">
        <v>501.91668341749528</v>
      </c>
      <c r="U36" s="91">
        <v>-701.14785681606406</v>
      </c>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row>
    <row r="37" spans="1:53" x14ac:dyDescent="0.25">
      <c r="A37" s="1"/>
      <c r="B37" s="59"/>
      <c r="C37" s="59"/>
      <c r="D37" s="59"/>
      <c r="E37" s="59"/>
      <c r="F37" s="59"/>
      <c r="G37" s="59"/>
      <c r="H37" s="59"/>
      <c r="I37" s="59"/>
      <c r="J37" s="59"/>
      <c r="K37" s="59"/>
      <c r="L37" s="59"/>
      <c r="M37" s="59"/>
      <c r="N37" s="59"/>
      <c r="O37" s="59"/>
      <c r="P37" s="59"/>
      <c r="Q37" s="59"/>
      <c r="R37" s="59"/>
      <c r="S37" s="59"/>
      <c r="T37" s="59"/>
      <c r="U37" s="59"/>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row>
    <row r="38" spans="1:53" x14ac:dyDescent="0.25">
      <c r="A38" s="8" t="s">
        <v>202</v>
      </c>
      <c r="B38" s="55">
        <v>50</v>
      </c>
      <c r="C38" s="55">
        <v>313</v>
      </c>
      <c r="D38" s="55">
        <v>-94</v>
      </c>
      <c r="E38" s="55">
        <v>144</v>
      </c>
      <c r="F38" s="55">
        <v>2902</v>
      </c>
      <c r="G38" s="55">
        <v>-305</v>
      </c>
      <c r="H38" s="55">
        <v>-423</v>
      </c>
      <c r="I38" s="55">
        <v>3124</v>
      </c>
      <c r="J38" s="55">
        <v>-262</v>
      </c>
      <c r="K38" s="55">
        <v>-1449</v>
      </c>
      <c r="L38" s="55">
        <v>-364</v>
      </c>
      <c r="M38" s="55">
        <v>-559</v>
      </c>
      <c r="N38" s="55">
        <v>24</v>
      </c>
      <c r="O38" s="55">
        <v>-741</v>
      </c>
      <c r="P38" s="55">
        <v>-697</v>
      </c>
      <c r="Q38" s="55">
        <v>96</v>
      </c>
      <c r="R38" s="55">
        <v>1047</v>
      </c>
      <c r="S38" s="55">
        <v>1764</v>
      </c>
      <c r="T38" s="55">
        <v>1150.7354144658705</v>
      </c>
      <c r="U38" s="55">
        <v>-178.22002191491993</v>
      </c>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row>
    <row r="39" spans="1:53" x14ac:dyDescent="0.25">
      <c r="A39" s="8"/>
      <c r="B39" s="55"/>
      <c r="C39" s="55"/>
      <c r="D39" s="55"/>
      <c r="E39" s="55"/>
      <c r="F39" s="55"/>
      <c r="G39" s="55"/>
      <c r="H39" s="55"/>
      <c r="I39" s="55"/>
      <c r="J39" s="55"/>
      <c r="K39" s="55"/>
      <c r="L39" s="55"/>
      <c r="M39" s="55"/>
      <c r="N39" s="55"/>
      <c r="O39" s="55"/>
      <c r="P39" s="55"/>
      <c r="Q39" s="55"/>
      <c r="R39" s="55"/>
      <c r="S39" s="55"/>
      <c r="T39" s="55"/>
      <c r="U39" s="55"/>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row>
    <row r="40" spans="1:53" x14ac:dyDescent="0.25">
      <c r="A40" s="1" t="s">
        <v>203</v>
      </c>
      <c r="B40" s="59">
        <v>12</v>
      </c>
      <c r="C40" s="59">
        <v>1</v>
      </c>
      <c r="D40" s="59">
        <v>-57</v>
      </c>
      <c r="E40" s="59">
        <v>61</v>
      </c>
      <c r="F40" s="59">
        <v>-32</v>
      </c>
      <c r="G40" s="59">
        <v>-9</v>
      </c>
      <c r="H40" s="59">
        <v>-25</v>
      </c>
      <c r="I40" s="59">
        <v>100</v>
      </c>
      <c r="J40" s="59">
        <v>12</v>
      </c>
      <c r="K40" s="59">
        <v>-18</v>
      </c>
      <c r="L40" s="59">
        <v>69</v>
      </c>
      <c r="M40" s="59">
        <v>-16</v>
      </c>
      <c r="N40" s="59">
        <v>224</v>
      </c>
      <c r="O40" s="59">
        <v>-103</v>
      </c>
      <c r="P40" s="59">
        <v>-6</v>
      </c>
      <c r="Q40" s="59">
        <v>-139</v>
      </c>
      <c r="R40" s="59">
        <v>-19</v>
      </c>
      <c r="S40" s="59">
        <v>50</v>
      </c>
      <c r="T40" s="59">
        <v>27.725182000000004</v>
      </c>
      <c r="U40" s="59">
        <v>41.91510199999999</v>
      </c>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row>
    <row r="41" spans="1:53" x14ac:dyDescent="0.25">
      <c r="A41" s="1"/>
      <c r="B41" s="59"/>
      <c r="C41" s="59"/>
      <c r="D41" s="59"/>
      <c r="E41" s="59"/>
      <c r="F41" s="59"/>
      <c r="G41" s="59"/>
      <c r="H41" s="59"/>
      <c r="I41" s="59"/>
      <c r="J41" s="59"/>
      <c r="K41" s="59"/>
      <c r="L41" s="59"/>
      <c r="M41" s="59"/>
      <c r="N41" s="59"/>
      <c r="O41" s="59"/>
      <c r="P41" s="59"/>
      <c r="Q41" s="59"/>
      <c r="R41" s="59"/>
      <c r="S41" s="59"/>
      <c r="T41" s="59"/>
      <c r="U41" s="59"/>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row>
    <row r="42" spans="1:53" x14ac:dyDescent="0.25">
      <c r="A42" s="16" t="s">
        <v>204</v>
      </c>
      <c r="B42" s="61">
        <v>1320</v>
      </c>
      <c r="C42" s="61">
        <v>1382</v>
      </c>
      <c r="D42" s="61">
        <v>1697</v>
      </c>
      <c r="E42" s="61">
        <v>1546</v>
      </c>
      <c r="F42" s="61">
        <v>1751</v>
      </c>
      <c r="G42" s="61">
        <v>4621</v>
      </c>
      <c r="H42" s="61">
        <v>4306</v>
      </c>
      <c r="I42" s="61">
        <v>3858</v>
      </c>
      <c r="J42" s="61">
        <v>7082</v>
      </c>
      <c r="K42" s="61">
        <f>J43</f>
        <v>6832</v>
      </c>
      <c r="L42" s="61">
        <f>K43</f>
        <v>5365</v>
      </c>
      <c r="M42" s="61">
        <v>5071</v>
      </c>
      <c r="N42" s="61">
        <v>4496</v>
      </c>
      <c r="O42" s="61">
        <v>4744</v>
      </c>
      <c r="P42" s="61">
        <v>3900</v>
      </c>
      <c r="Q42" s="61">
        <v>3197</v>
      </c>
      <c r="R42" s="61">
        <v>3154</v>
      </c>
      <c r="S42" s="61">
        <v>4183</v>
      </c>
      <c r="T42" s="61">
        <v>5997.5653881275539</v>
      </c>
      <c r="U42" s="61">
        <v>7176.0259845934288</v>
      </c>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row>
    <row r="43" spans="1:53" x14ac:dyDescent="0.25">
      <c r="A43" s="73" t="s">
        <v>205</v>
      </c>
      <c r="B43" s="91">
        <v>1382</v>
      </c>
      <c r="C43" s="91">
        <v>1697</v>
      </c>
      <c r="D43" s="91">
        <v>1546</v>
      </c>
      <c r="E43" s="91">
        <v>1751</v>
      </c>
      <c r="F43" s="91">
        <v>4621</v>
      </c>
      <c r="G43" s="91">
        <v>4306</v>
      </c>
      <c r="H43" s="91">
        <v>3858</v>
      </c>
      <c r="I43" s="91">
        <v>7082</v>
      </c>
      <c r="J43" s="91">
        <v>6832</v>
      </c>
      <c r="K43" s="91">
        <v>5365</v>
      </c>
      <c r="L43" s="91">
        <v>5071</v>
      </c>
      <c r="M43" s="91">
        <v>4496</v>
      </c>
      <c r="N43" s="91">
        <v>4744</v>
      </c>
      <c r="O43" s="91">
        <v>3900</v>
      </c>
      <c r="P43" s="91">
        <v>3197</v>
      </c>
      <c r="Q43" s="91">
        <v>3154</v>
      </c>
      <c r="R43" s="91">
        <v>4183</v>
      </c>
      <c r="S43" s="91">
        <v>5998</v>
      </c>
      <c r="T43" s="91">
        <v>7176.0259845934243</v>
      </c>
      <c r="U43" s="91">
        <v>7039.7210646785088</v>
      </c>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row>
    <row r="44" spans="1:53" x14ac:dyDescent="0.25">
      <c r="A44" s="56"/>
      <c r="B44" s="56"/>
      <c r="C44" s="101"/>
      <c r="D44" s="56"/>
      <c r="E44" s="56"/>
      <c r="F44" s="56"/>
      <c r="G44" s="101"/>
      <c r="H44" s="101"/>
      <c r="I44" s="101"/>
      <c r="J44" s="101"/>
      <c r="K44" s="101"/>
      <c r="L44" s="101"/>
      <c r="M44" s="101"/>
      <c r="N44" s="101"/>
      <c r="O44" s="101"/>
      <c r="P44" s="101"/>
      <c r="Q44" s="101"/>
      <c r="R44" s="101"/>
      <c r="S44" s="98"/>
      <c r="T44" s="98"/>
      <c r="U44" s="98"/>
      <c r="V44" s="98"/>
      <c r="W44" s="98"/>
      <c r="X44" s="98"/>
    </row>
    <row r="45" spans="1:53" x14ac:dyDescent="0.25">
      <c r="B45" s="93"/>
      <c r="C45" s="93"/>
      <c r="D45" s="93"/>
      <c r="E45" s="93"/>
      <c r="F45" s="93"/>
      <c r="G45" s="93"/>
      <c r="H45" s="93"/>
      <c r="I45" s="93"/>
      <c r="J45" s="93"/>
      <c r="K45" s="93"/>
      <c r="L45" s="93"/>
      <c r="M45" s="93"/>
      <c r="N45" s="93"/>
      <c r="O45" s="93"/>
      <c r="P45" s="93"/>
      <c r="Q45" s="93"/>
      <c r="R45" s="93"/>
      <c r="S45" s="93"/>
    </row>
    <row r="46" spans="1:53" x14ac:dyDescent="0.25">
      <c r="B46" s="93"/>
      <c r="C46" s="93"/>
      <c r="D46" s="93"/>
      <c r="E46" s="93"/>
      <c r="F46" s="93"/>
      <c r="G46" s="93"/>
      <c r="H46" s="93"/>
      <c r="I46" s="93"/>
      <c r="J46" s="93"/>
      <c r="K46" s="93"/>
      <c r="L46" s="93"/>
      <c r="M46" s="93"/>
      <c r="N46" s="93"/>
      <c r="O46" s="93"/>
      <c r="P46" s="93"/>
      <c r="Q46" s="93"/>
      <c r="R46" s="93"/>
      <c r="S46" s="93"/>
    </row>
    <row r="47" spans="1:53" x14ac:dyDescent="0.25">
      <c r="B47" s="98"/>
      <c r="C47" s="98"/>
      <c r="D47" s="98"/>
      <c r="E47" s="98"/>
      <c r="F47" s="98"/>
      <c r="G47" s="98"/>
      <c r="H47" s="98"/>
      <c r="I47" s="98"/>
      <c r="J47" s="98"/>
      <c r="K47" s="98"/>
      <c r="L47" s="98"/>
      <c r="M47" s="98"/>
      <c r="N47" s="98"/>
      <c r="O47" s="98"/>
      <c r="P47" s="98"/>
      <c r="Q47" s="98"/>
      <c r="R47" s="98"/>
      <c r="S47" s="98"/>
    </row>
    <row r="48" spans="1:53" x14ac:dyDescent="0.25">
      <c r="B48" s="98"/>
      <c r="C48" s="98"/>
      <c r="D48" s="98"/>
      <c r="E48" s="98"/>
      <c r="F48" s="98"/>
      <c r="G48" s="98"/>
      <c r="H48" s="98"/>
      <c r="I48" s="98"/>
      <c r="J48" s="98"/>
      <c r="K48" s="98"/>
      <c r="L48" s="98"/>
      <c r="M48" s="98"/>
      <c r="N48" s="98"/>
      <c r="O48" s="98"/>
      <c r="P48" s="98"/>
      <c r="Q48" s="98"/>
      <c r="R48" s="98"/>
      <c r="S48" s="98"/>
    </row>
    <row r="49" spans="2:12" x14ac:dyDescent="0.25">
      <c r="B49" s="98"/>
      <c r="C49" s="98"/>
      <c r="D49" s="98"/>
      <c r="E49" s="98"/>
      <c r="F49" s="98"/>
      <c r="G49" s="98"/>
      <c r="H49" s="98"/>
      <c r="I49" s="98"/>
      <c r="J49" s="98"/>
      <c r="K49" s="98"/>
      <c r="L49" s="98"/>
    </row>
    <row r="50" spans="2:12" x14ac:dyDescent="0.25">
      <c r="B50" s="98"/>
      <c r="C50" s="98"/>
      <c r="D50" s="98"/>
      <c r="E50" s="98"/>
      <c r="F50" s="98"/>
      <c r="G50" s="98"/>
      <c r="H50" s="98"/>
      <c r="I50" s="98"/>
      <c r="J50" s="98"/>
      <c r="K50" s="98"/>
      <c r="L50" s="98"/>
    </row>
    <row r="51" spans="2:12" x14ac:dyDescent="0.25">
      <c r="B51" s="98"/>
      <c r="C51" s="98"/>
      <c r="D51" s="98"/>
      <c r="E51" s="98"/>
      <c r="F51" s="98"/>
      <c r="G51" s="98"/>
      <c r="H51" s="98"/>
      <c r="I51" s="98"/>
      <c r="J51" s="98"/>
      <c r="K51" s="98"/>
      <c r="L51" s="98"/>
    </row>
    <row r="52" spans="2:12" x14ac:dyDescent="0.25">
      <c r="B52" s="98"/>
      <c r="C52" s="98"/>
      <c r="D52" s="98"/>
      <c r="E52" s="98"/>
      <c r="F52" s="98"/>
      <c r="G52" s="98"/>
      <c r="H52" s="98"/>
      <c r="I52" s="98"/>
      <c r="J52" s="98"/>
      <c r="K52" s="98"/>
      <c r="L52" s="98"/>
    </row>
    <row r="53" spans="2:12" x14ac:dyDescent="0.25">
      <c r="B53" s="98"/>
      <c r="C53" s="98"/>
      <c r="D53" s="98"/>
      <c r="E53" s="98"/>
      <c r="F53" s="98"/>
      <c r="G53" s="98"/>
      <c r="H53" s="98"/>
      <c r="I53" s="98"/>
      <c r="J53" s="98"/>
      <c r="K53" s="98"/>
      <c r="L53" s="98"/>
    </row>
    <row r="54" spans="2:12" x14ac:dyDescent="0.25">
      <c r="B54" s="98"/>
      <c r="C54" s="98"/>
      <c r="D54" s="98"/>
      <c r="E54" s="98"/>
      <c r="F54" s="98"/>
      <c r="G54" s="98"/>
      <c r="H54" s="98"/>
      <c r="I54" s="98"/>
      <c r="J54" s="98"/>
      <c r="K54" s="98"/>
      <c r="L54" s="98"/>
    </row>
    <row r="55" spans="2:12" x14ac:dyDescent="0.25">
      <c r="B55" s="98"/>
      <c r="C55" s="98"/>
      <c r="D55" s="98"/>
      <c r="E55" s="98"/>
      <c r="F55" s="98"/>
      <c r="G55" s="98"/>
      <c r="H55" s="98"/>
      <c r="I55" s="98"/>
      <c r="J55" s="98"/>
      <c r="K55" s="98"/>
      <c r="L55" s="98"/>
    </row>
    <row r="56" spans="2:12" x14ac:dyDescent="0.25">
      <c r="B56" s="98"/>
      <c r="C56" s="98"/>
      <c r="D56" s="98"/>
      <c r="E56" s="98"/>
      <c r="F56" s="98"/>
      <c r="G56" s="98"/>
      <c r="H56" s="98"/>
      <c r="I56" s="98"/>
      <c r="J56" s="98"/>
      <c r="K56" s="98"/>
      <c r="L56" s="98"/>
    </row>
    <row r="57" spans="2:12" x14ac:dyDescent="0.25">
      <c r="B57" s="98"/>
      <c r="C57" s="98"/>
      <c r="D57" s="98"/>
      <c r="E57" s="98"/>
      <c r="F57" s="98"/>
      <c r="G57" s="98"/>
      <c r="H57" s="98"/>
      <c r="I57" s="98"/>
      <c r="J57" s="98"/>
      <c r="K57" s="98"/>
      <c r="L57" s="98"/>
    </row>
    <row r="58" spans="2:12" x14ac:dyDescent="0.25">
      <c r="B58" s="98"/>
      <c r="C58" s="98"/>
      <c r="D58" s="98"/>
      <c r="E58" s="98"/>
      <c r="F58" s="98"/>
      <c r="G58" s="98"/>
      <c r="H58" s="98"/>
      <c r="I58" s="98"/>
      <c r="J58" s="98"/>
      <c r="K58" s="98"/>
      <c r="L58" s="98"/>
    </row>
    <row r="59" spans="2:12" x14ac:dyDescent="0.25">
      <c r="B59" s="98"/>
      <c r="C59" s="98"/>
      <c r="D59" s="98"/>
      <c r="E59" s="98"/>
      <c r="F59" s="98"/>
      <c r="G59" s="98"/>
      <c r="H59" s="98"/>
      <c r="I59" s="98"/>
      <c r="J59" s="98"/>
      <c r="K59" s="98"/>
      <c r="L59" s="98"/>
    </row>
    <row r="60" spans="2:12" x14ac:dyDescent="0.25">
      <c r="B60" s="98"/>
      <c r="C60" s="98"/>
      <c r="D60" s="98"/>
      <c r="E60" s="98"/>
      <c r="F60" s="98"/>
      <c r="G60" s="98"/>
      <c r="H60" s="98"/>
      <c r="I60" s="98"/>
      <c r="J60" s="98"/>
      <c r="K60" s="98"/>
      <c r="L60" s="98"/>
    </row>
    <row r="61" spans="2:12" x14ac:dyDescent="0.25">
      <c r="B61" s="98"/>
      <c r="C61" s="98"/>
      <c r="D61" s="98"/>
      <c r="E61" s="98"/>
      <c r="F61" s="98"/>
      <c r="G61" s="98"/>
      <c r="H61" s="98"/>
      <c r="I61" s="98"/>
      <c r="J61" s="98"/>
      <c r="K61" s="98"/>
      <c r="L61" s="98"/>
    </row>
    <row r="62" spans="2:12" x14ac:dyDescent="0.25">
      <c r="B62" s="98"/>
      <c r="C62" s="98"/>
      <c r="D62" s="98"/>
      <c r="E62" s="98"/>
      <c r="F62" s="98"/>
      <c r="G62" s="98"/>
      <c r="H62" s="98"/>
      <c r="I62" s="98"/>
      <c r="J62" s="98"/>
      <c r="K62" s="98"/>
      <c r="L62" s="98"/>
    </row>
    <row r="63" spans="2:12" x14ac:dyDescent="0.25">
      <c r="B63" s="98"/>
      <c r="C63" s="98"/>
      <c r="D63" s="98"/>
      <c r="E63" s="98"/>
      <c r="F63" s="98"/>
      <c r="G63" s="98"/>
      <c r="H63" s="98"/>
      <c r="I63" s="98"/>
      <c r="J63" s="98"/>
      <c r="K63" s="98"/>
      <c r="L63" s="98"/>
    </row>
    <row r="64" spans="2:12" x14ac:dyDescent="0.25">
      <c r="B64" s="98"/>
      <c r="C64" s="98"/>
      <c r="D64" s="98"/>
      <c r="E64" s="98"/>
      <c r="F64" s="98"/>
      <c r="G64" s="98"/>
      <c r="H64" s="98"/>
      <c r="I64" s="98"/>
      <c r="J64" s="98"/>
      <c r="K64" s="98"/>
      <c r="L64" s="98"/>
    </row>
    <row r="65" spans="2:12" x14ac:dyDescent="0.25">
      <c r="B65" s="98"/>
      <c r="C65" s="98"/>
      <c r="D65" s="98"/>
      <c r="E65" s="98"/>
      <c r="F65" s="98"/>
      <c r="G65" s="98"/>
      <c r="H65" s="98"/>
      <c r="I65" s="98"/>
      <c r="J65" s="98"/>
      <c r="K65" s="98"/>
      <c r="L65" s="98"/>
    </row>
    <row r="66" spans="2:12" x14ac:dyDescent="0.25">
      <c r="B66" s="98"/>
      <c r="C66" s="98"/>
      <c r="D66" s="98"/>
      <c r="E66" s="98"/>
      <c r="F66" s="98"/>
      <c r="G66" s="98"/>
      <c r="H66" s="98"/>
      <c r="I66" s="98"/>
      <c r="J66" s="98"/>
      <c r="K66" s="98"/>
      <c r="L66" s="98"/>
    </row>
    <row r="67" spans="2:12" x14ac:dyDescent="0.25">
      <c r="B67" s="98"/>
      <c r="C67" s="98"/>
      <c r="D67" s="98"/>
      <c r="E67" s="98"/>
      <c r="F67" s="98"/>
      <c r="G67" s="98"/>
      <c r="H67" s="98"/>
      <c r="I67" s="98"/>
      <c r="J67" s="98"/>
      <c r="K67" s="98"/>
      <c r="L67" s="98"/>
    </row>
    <row r="68" spans="2:12" x14ac:dyDescent="0.25">
      <c r="B68" s="98"/>
      <c r="C68" s="98"/>
      <c r="D68" s="98"/>
      <c r="E68" s="98"/>
      <c r="F68" s="98"/>
      <c r="G68" s="98"/>
      <c r="H68" s="98"/>
      <c r="I68" s="98"/>
      <c r="J68" s="98"/>
      <c r="K68" s="98"/>
      <c r="L68" s="98"/>
    </row>
    <row r="69" spans="2:12" x14ac:dyDescent="0.25">
      <c r="B69" s="98"/>
      <c r="C69" s="98"/>
      <c r="D69" s="98"/>
      <c r="E69" s="98"/>
      <c r="F69" s="98"/>
      <c r="G69" s="98"/>
      <c r="H69" s="98"/>
      <c r="I69" s="98"/>
      <c r="J69" s="98"/>
      <c r="K69" s="98"/>
      <c r="L69" s="98"/>
    </row>
    <row r="70" spans="2:12" x14ac:dyDescent="0.25">
      <c r="B70" s="98"/>
      <c r="C70" s="98"/>
      <c r="D70" s="98"/>
      <c r="E70" s="98"/>
      <c r="F70" s="98"/>
      <c r="G70" s="98"/>
      <c r="H70" s="98"/>
      <c r="I70" s="98"/>
      <c r="J70" s="98"/>
      <c r="K70" s="98"/>
      <c r="L70" s="98"/>
    </row>
    <row r="71" spans="2:12" x14ac:dyDescent="0.25">
      <c r="B71" s="98"/>
      <c r="C71" s="98"/>
      <c r="D71" s="98"/>
      <c r="E71" s="98"/>
      <c r="F71" s="98"/>
      <c r="G71" s="98"/>
      <c r="H71" s="98"/>
      <c r="I71" s="98"/>
      <c r="J71" s="98"/>
      <c r="K71" s="98"/>
      <c r="L71" s="98"/>
    </row>
    <row r="72" spans="2:12" x14ac:dyDescent="0.25">
      <c r="B72" s="98"/>
      <c r="C72" s="98"/>
      <c r="D72" s="98"/>
      <c r="E72" s="98"/>
      <c r="F72" s="98"/>
      <c r="G72" s="98"/>
      <c r="H72" s="98"/>
      <c r="I72" s="98"/>
      <c r="J72" s="98"/>
      <c r="K72" s="98"/>
      <c r="L72" s="98"/>
    </row>
    <row r="73" spans="2:12" x14ac:dyDescent="0.25">
      <c r="B73" s="98"/>
      <c r="C73" s="98"/>
      <c r="D73" s="98"/>
      <c r="E73" s="98"/>
      <c r="F73" s="98"/>
      <c r="G73" s="98"/>
      <c r="H73" s="98"/>
      <c r="I73" s="98"/>
      <c r="J73" s="98"/>
      <c r="K73" s="98"/>
      <c r="L73" s="98"/>
    </row>
    <row r="74" spans="2:12" x14ac:dyDescent="0.25">
      <c r="B74" s="98"/>
      <c r="C74" s="98"/>
      <c r="D74" s="98"/>
      <c r="E74" s="98"/>
      <c r="F74" s="98"/>
      <c r="G74" s="98"/>
      <c r="H74" s="98"/>
      <c r="I74" s="98"/>
      <c r="J74" s="98"/>
      <c r="K74" s="98"/>
      <c r="L74" s="98"/>
    </row>
    <row r="75" spans="2:12" x14ac:dyDescent="0.25">
      <c r="B75" s="98"/>
      <c r="C75" s="98"/>
      <c r="D75" s="98"/>
      <c r="E75" s="98"/>
      <c r="F75" s="98"/>
      <c r="G75" s="98"/>
      <c r="H75" s="98"/>
      <c r="I75" s="98"/>
      <c r="J75" s="98"/>
      <c r="K75" s="98"/>
      <c r="L75" s="98"/>
    </row>
    <row r="76" spans="2:12" x14ac:dyDescent="0.25">
      <c r="B76" s="98"/>
      <c r="C76" s="98"/>
      <c r="D76" s="98"/>
      <c r="E76" s="98"/>
      <c r="F76" s="98"/>
      <c r="G76" s="98"/>
      <c r="H76" s="98"/>
      <c r="I76" s="98"/>
      <c r="J76" s="98"/>
      <c r="K76" s="98"/>
      <c r="L76" s="98"/>
    </row>
    <row r="77" spans="2:12" x14ac:dyDescent="0.25">
      <c r="B77" s="98"/>
      <c r="C77" s="98"/>
      <c r="D77" s="98"/>
      <c r="E77" s="98"/>
      <c r="F77" s="98"/>
      <c r="G77" s="98"/>
      <c r="H77" s="98"/>
      <c r="I77" s="98"/>
      <c r="J77" s="98"/>
      <c r="K77" s="98"/>
      <c r="L77" s="98"/>
    </row>
    <row r="78" spans="2:12" x14ac:dyDescent="0.25">
      <c r="B78" s="98"/>
      <c r="C78" s="98"/>
      <c r="D78" s="98"/>
      <c r="E78" s="98"/>
      <c r="F78" s="98"/>
      <c r="G78" s="98"/>
      <c r="H78" s="98"/>
      <c r="I78" s="98"/>
      <c r="J78" s="98"/>
      <c r="K78" s="98"/>
      <c r="L78" s="98"/>
    </row>
    <row r="79" spans="2:12" x14ac:dyDescent="0.25">
      <c r="B79" s="98"/>
      <c r="C79" s="98"/>
      <c r="D79" s="98"/>
      <c r="E79" s="98"/>
      <c r="F79" s="98"/>
      <c r="G79" s="98"/>
      <c r="H79" s="98"/>
      <c r="I79" s="98"/>
      <c r="J79" s="98"/>
      <c r="K79" s="98"/>
      <c r="L79" s="98"/>
    </row>
    <row r="80" spans="2:12" x14ac:dyDescent="0.25">
      <c r="B80" s="98"/>
      <c r="C80" s="98"/>
      <c r="D80" s="98"/>
      <c r="E80" s="98"/>
      <c r="F80" s="98"/>
      <c r="G80" s="98"/>
      <c r="H80" s="98"/>
      <c r="I80" s="98"/>
      <c r="J80" s="98"/>
      <c r="K80" s="98"/>
      <c r="L80" s="98"/>
    </row>
    <row r="81" spans="2:12" x14ac:dyDescent="0.25">
      <c r="B81" s="98"/>
      <c r="C81" s="98"/>
      <c r="D81" s="98"/>
      <c r="E81" s="98"/>
      <c r="F81" s="98"/>
      <c r="G81" s="98"/>
      <c r="H81" s="98"/>
      <c r="I81" s="98"/>
      <c r="J81" s="98"/>
      <c r="K81" s="98"/>
      <c r="L81" s="98"/>
    </row>
    <row r="82" spans="2:12" x14ac:dyDescent="0.25">
      <c r="B82" s="98"/>
      <c r="C82" s="98"/>
      <c r="D82" s="98"/>
      <c r="E82" s="98"/>
      <c r="F82" s="98"/>
      <c r="G82" s="98"/>
      <c r="H82" s="98"/>
      <c r="I82" s="98"/>
      <c r="J82" s="98"/>
      <c r="K82" s="98"/>
      <c r="L82" s="98"/>
    </row>
    <row r="83" spans="2:12" x14ac:dyDescent="0.25">
      <c r="B83" s="98"/>
      <c r="C83" s="98"/>
      <c r="D83" s="98"/>
      <c r="E83" s="98"/>
      <c r="F83" s="98"/>
      <c r="G83" s="98"/>
      <c r="H83" s="98"/>
      <c r="I83" s="98"/>
      <c r="J83" s="98"/>
      <c r="K83" s="98"/>
      <c r="L83" s="98"/>
    </row>
    <row r="84" spans="2:12" x14ac:dyDescent="0.25">
      <c r="B84" s="98"/>
      <c r="C84" s="98"/>
      <c r="D84" s="98"/>
      <c r="E84" s="98"/>
      <c r="F84" s="98"/>
      <c r="G84" s="98"/>
      <c r="H84" s="98"/>
      <c r="I84" s="98"/>
      <c r="J84" s="98"/>
      <c r="K84" s="98"/>
      <c r="L84" s="98"/>
    </row>
    <row r="85" spans="2:12" x14ac:dyDescent="0.25">
      <c r="B85" s="98"/>
      <c r="C85" s="98"/>
      <c r="D85" s="98"/>
      <c r="E85" s="98"/>
      <c r="F85" s="98"/>
      <c r="G85" s="98"/>
      <c r="H85" s="98"/>
      <c r="I85" s="98"/>
      <c r="J85" s="98"/>
      <c r="K85" s="98"/>
      <c r="L85" s="98"/>
    </row>
    <row r="86" spans="2:12" x14ac:dyDescent="0.25">
      <c r="B86" s="98"/>
      <c r="C86" s="98"/>
      <c r="D86" s="98"/>
      <c r="E86" s="98"/>
      <c r="F86" s="98"/>
      <c r="G86" s="98"/>
      <c r="H86" s="98"/>
      <c r="I86" s="98"/>
      <c r="J86" s="98"/>
      <c r="K86" s="98"/>
      <c r="L86" s="98"/>
    </row>
    <row r="87" spans="2:12" x14ac:dyDescent="0.25">
      <c r="B87" s="98"/>
      <c r="C87" s="98"/>
      <c r="D87" s="98"/>
      <c r="E87" s="98"/>
      <c r="F87" s="98"/>
      <c r="G87" s="98"/>
      <c r="H87" s="98"/>
      <c r="I87" s="98"/>
      <c r="J87" s="98"/>
      <c r="K87" s="98"/>
      <c r="L87" s="98"/>
    </row>
    <row r="88" spans="2:12" x14ac:dyDescent="0.25">
      <c r="B88" s="98"/>
      <c r="C88" s="98"/>
      <c r="D88" s="98"/>
      <c r="E88" s="98"/>
      <c r="F88" s="98"/>
      <c r="G88" s="98"/>
      <c r="H88" s="98"/>
      <c r="I88" s="98"/>
      <c r="J88" s="98"/>
      <c r="K88" s="98"/>
      <c r="L88" s="98"/>
    </row>
    <row r="89" spans="2:12" x14ac:dyDescent="0.25">
      <c r="B89" s="98"/>
      <c r="C89" s="98"/>
      <c r="D89" s="98"/>
      <c r="E89" s="98"/>
      <c r="F89" s="98"/>
      <c r="G89" s="98"/>
      <c r="H89" s="98"/>
      <c r="I89" s="98"/>
      <c r="J89" s="98"/>
      <c r="K89" s="98"/>
      <c r="L89" s="98"/>
    </row>
    <row r="90" spans="2:12" x14ac:dyDescent="0.25">
      <c r="B90" s="98"/>
      <c r="C90" s="98"/>
      <c r="D90" s="98"/>
      <c r="E90" s="98"/>
      <c r="F90" s="98"/>
      <c r="G90" s="98"/>
      <c r="H90" s="98"/>
      <c r="I90" s="98"/>
      <c r="J90" s="98"/>
      <c r="K90" s="98"/>
      <c r="L90" s="98"/>
    </row>
    <row r="91" spans="2:12" x14ac:dyDescent="0.25">
      <c r="B91" s="98"/>
      <c r="C91" s="98"/>
      <c r="D91" s="98"/>
      <c r="E91" s="98"/>
      <c r="F91" s="98"/>
      <c r="G91" s="98"/>
      <c r="H91" s="98"/>
      <c r="I91" s="98"/>
      <c r="J91" s="98"/>
      <c r="K91" s="98"/>
      <c r="L91" s="98"/>
    </row>
    <row r="92" spans="2:12" x14ac:dyDescent="0.25">
      <c r="B92" s="98"/>
      <c r="C92" s="98"/>
      <c r="D92" s="98"/>
      <c r="E92" s="98"/>
      <c r="F92" s="98"/>
      <c r="G92" s="98"/>
      <c r="H92" s="98"/>
      <c r="I92" s="98"/>
      <c r="J92" s="98"/>
      <c r="K92" s="98"/>
      <c r="L92" s="98"/>
    </row>
    <row r="93" spans="2:12" x14ac:dyDescent="0.25">
      <c r="B93" s="98"/>
      <c r="C93" s="98"/>
      <c r="D93" s="98"/>
      <c r="E93" s="98"/>
      <c r="F93" s="98"/>
      <c r="G93" s="98"/>
      <c r="H93" s="98"/>
      <c r="I93" s="98"/>
      <c r="J93" s="98"/>
      <c r="K93" s="98"/>
      <c r="L93" s="98"/>
    </row>
    <row r="94" spans="2:12" x14ac:dyDescent="0.25">
      <c r="B94" s="98"/>
      <c r="C94" s="98"/>
      <c r="D94" s="98"/>
      <c r="E94" s="98"/>
      <c r="F94" s="98"/>
      <c r="G94" s="98"/>
      <c r="H94" s="98"/>
      <c r="I94" s="98"/>
      <c r="J94" s="98"/>
      <c r="K94" s="98"/>
      <c r="L94" s="98"/>
    </row>
    <row r="95" spans="2:12" x14ac:dyDescent="0.25">
      <c r="B95" s="98"/>
      <c r="C95" s="98"/>
      <c r="D95" s="98"/>
      <c r="E95" s="98"/>
      <c r="F95" s="98"/>
      <c r="G95" s="98"/>
      <c r="H95" s="98"/>
      <c r="I95" s="98"/>
      <c r="J95" s="98"/>
      <c r="K95" s="98"/>
      <c r="L95" s="98"/>
    </row>
    <row r="96" spans="2:12" x14ac:dyDescent="0.25">
      <c r="B96" s="98"/>
      <c r="C96" s="98"/>
      <c r="D96" s="98"/>
      <c r="E96" s="98"/>
      <c r="F96" s="98"/>
      <c r="G96" s="98"/>
      <c r="H96" s="98"/>
      <c r="I96" s="98"/>
      <c r="J96" s="98"/>
      <c r="K96" s="98"/>
      <c r="L96" s="98"/>
    </row>
    <row r="97" spans="2:12" x14ac:dyDescent="0.25">
      <c r="B97" s="98"/>
      <c r="C97" s="98"/>
      <c r="D97" s="98"/>
      <c r="E97" s="98"/>
      <c r="F97" s="98"/>
      <c r="G97" s="98"/>
      <c r="H97" s="98"/>
      <c r="I97" s="98"/>
      <c r="J97" s="98"/>
      <c r="K97" s="98"/>
      <c r="L97" s="98"/>
    </row>
    <row r="98" spans="2:12" x14ac:dyDescent="0.25">
      <c r="B98" s="98"/>
      <c r="C98" s="98"/>
      <c r="D98" s="98"/>
      <c r="E98" s="98"/>
      <c r="F98" s="98"/>
      <c r="G98" s="98"/>
      <c r="H98" s="98"/>
      <c r="I98" s="98"/>
      <c r="J98" s="98"/>
      <c r="K98" s="98"/>
      <c r="L98" s="98"/>
    </row>
    <row r="99" spans="2:12" x14ac:dyDescent="0.25">
      <c r="B99" s="98"/>
      <c r="C99" s="98"/>
      <c r="D99" s="98"/>
      <c r="E99" s="98"/>
      <c r="F99" s="98"/>
      <c r="G99" s="98"/>
      <c r="H99" s="98"/>
      <c r="I99" s="98"/>
      <c r="J99" s="98"/>
      <c r="K99" s="98"/>
      <c r="L99" s="98"/>
    </row>
    <row r="100" spans="2:12" x14ac:dyDescent="0.25">
      <c r="B100" s="98"/>
      <c r="C100" s="98"/>
      <c r="D100" s="98"/>
      <c r="E100" s="98"/>
      <c r="F100" s="98"/>
      <c r="G100" s="98"/>
      <c r="H100" s="98"/>
      <c r="I100" s="98"/>
      <c r="J100" s="98"/>
      <c r="K100" s="98"/>
      <c r="L100" s="98"/>
    </row>
    <row r="101" spans="2:12" x14ac:dyDescent="0.25">
      <c r="B101" s="98"/>
      <c r="C101" s="98"/>
      <c r="D101" s="98"/>
      <c r="E101" s="98"/>
      <c r="F101" s="98"/>
      <c r="G101" s="98"/>
      <c r="H101" s="98"/>
      <c r="I101" s="98"/>
      <c r="J101" s="98"/>
      <c r="K101" s="98"/>
      <c r="L101" s="98"/>
    </row>
    <row r="102" spans="2:12" x14ac:dyDescent="0.25">
      <c r="B102" s="98"/>
      <c r="C102" s="98"/>
      <c r="D102" s="98"/>
      <c r="E102" s="98"/>
      <c r="F102" s="98"/>
      <c r="G102" s="98"/>
      <c r="H102" s="98"/>
      <c r="I102" s="98"/>
      <c r="J102" s="98"/>
      <c r="K102" s="98"/>
      <c r="L102" s="98"/>
    </row>
    <row r="103" spans="2:12" x14ac:dyDescent="0.25">
      <c r="B103" s="98"/>
      <c r="C103" s="98"/>
      <c r="D103" s="98"/>
      <c r="E103" s="98"/>
      <c r="F103" s="98"/>
      <c r="G103" s="98"/>
      <c r="H103" s="98"/>
      <c r="I103" s="98"/>
      <c r="J103" s="98"/>
      <c r="K103" s="98"/>
      <c r="L103" s="9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sheetPr>
    <tabColor theme="7" tint="0.59999389629810485"/>
  </sheetPr>
  <dimension ref="A2:BK201"/>
  <sheetViews>
    <sheetView zoomScale="85" zoomScaleNormal="85" workbookViewId="0"/>
  </sheetViews>
  <sheetFormatPr defaultColWidth="9.140625" defaultRowHeight="15" x14ac:dyDescent="0.25"/>
  <cols>
    <col min="1" max="1" width="55.5703125" bestFit="1" customWidth="1"/>
  </cols>
  <sheetData>
    <row r="2" spans="1:63" x14ac:dyDescent="0.25">
      <c r="A2" s="8" t="s">
        <v>212</v>
      </c>
      <c r="B2" s="93"/>
      <c r="C2" s="93"/>
      <c r="D2" s="93"/>
      <c r="E2" s="93"/>
      <c r="F2" s="93"/>
      <c r="G2" s="93"/>
      <c r="H2" s="93"/>
      <c r="I2" s="93"/>
      <c r="J2" s="93"/>
      <c r="K2" s="93"/>
      <c r="L2" s="93"/>
      <c r="M2" s="93"/>
      <c r="N2" s="93"/>
      <c r="O2" s="93"/>
      <c r="P2" s="93"/>
      <c r="Q2" s="93"/>
    </row>
    <row r="3" spans="1:63" ht="15" customHeight="1" x14ac:dyDescent="0.25">
      <c r="A3" s="94"/>
      <c r="B3" s="95"/>
      <c r="C3" s="95"/>
      <c r="D3" s="95"/>
      <c r="E3" s="95"/>
      <c r="F3" s="95"/>
      <c r="G3" s="95"/>
      <c r="H3" s="95"/>
      <c r="I3" s="95"/>
      <c r="J3" s="95"/>
      <c r="K3" s="95"/>
      <c r="L3" s="95"/>
      <c r="M3" s="95"/>
      <c r="N3" s="95"/>
      <c r="O3" s="95"/>
      <c r="P3" s="95"/>
      <c r="Q3" s="95"/>
    </row>
    <row r="4" spans="1:63" x14ac:dyDescent="0.25">
      <c r="A4" s="96" t="s">
        <v>27</v>
      </c>
      <c r="B4" s="97" t="s">
        <v>206</v>
      </c>
      <c r="C4" s="97" t="s">
        <v>207</v>
      </c>
      <c r="D4" s="97" t="s">
        <v>210</v>
      </c>
      <c r="E4" s="97">
        <v>2017</v>
      </c>
      <c r="F4" s="97" t="s">
        <v>208</v>
      </c>
      <c r="G4" s="97" t="s">
        <v>209</v>
      </c>
      <c r="H4" s="97" t="s">
        <v>213</v>
      </c>
      <c r="I4" s="97" t="s">
        <v>221</v>
      </c>
      <c r="J4" s="97" t="s">
        <v>226</v>
      </c>
      <c r="K4" s="97" t="s">
        <v>231</v>
      </c>
      <c r="L4" s="97" t="s">
        <v>235</v>
      </c>
      <c r="M4" s="97" t="s">
        <v>237</v>
      </c>
      <c r="N4" s="97" t="s">
        <v>241</v>
      </c>
      <c r="O4" s="97" t="s">
        <v>243</v>
      </c>
      <c r="P4" s="97" t="s">
        <v>248</v>
      </c>
      <c r="Q4" s="97" t="s">
        <v>250</v>
      </c>
      <c r="R4" s="97" t="s">
        <v>258</v>
      </c>
      <c r="S4" s="97" t="s">
        <v>267</v>
      </c>
      <c r="T4" s="97" t="s">
        <v>271</v>
      </c>
      <c r="U4" s="97" t="s">
        <v>273</v>
      </c>
    </row>
    <row r="5" spans="1:63" x14ac:dyDescent="0.25">
      <c r="A5" s="1"/>
      <c r="B5" s="3"/>
      <c r="C5" s="3"/>
      <c r="D5" s="3"/>
      <c r="E5" s="3"/>
      <c r="F5" s="3"/>
      <c r="G5" s="3"/>
      <c r="H5" s="3"/>
      <c r="I5" s="3"/>
      <c r="J5" s="3"/>
      <c r="K5" s="3"/>
      <c r="L5" s="3"/>
      <c r="M5" s="3"/>
      <c r="N5" s="3"/>
      <c r="O5" s="3"/>
      <c r="P5" s="3"/>
      <c r="Q5" s="3"/>
      <c r="R5" s="3"/>
      <c r="S5" s="3"/>
      <c r="T5" s="3"/>
      <c r="U5" s="3"/>
    </row>
    <row r="6" spans="1:63" x14ac:dyDescent="0.25">
      <c r="A6" s="1" t="s">
        <v>116</v>
      </c>
      <c r="B6" s="55">
        <v>92</v>
      </c>
      <c r="C6" s="55">
        <v>543</v>
      </c>
      <c r="D6" s="55">
        <v>1137</v>
      </c>
      <c r="E6" s="55">
        <v>1971</v>
      </c>
      <c r="F6" s="55">
        <v>948</v>
      </c>
      <c r="G6" s="55">
        <v>2449</v>
      </c>
      <c r="H6" s="55">
        <v>3614</v>
      </c>
      <c r="I6" s="55">
        <v>4142</v>
      </c>
      <c r="J6" s="55">
        <v>666</v>
      </c>
      <c r="K6" s="55">
        <v>991</v>
      </c>
      <c r="L6" s="55">
        <v>1308</v>
      </c>
      <c r="M6" s="55">
        <v>1384</v>
      </c>
      <c r="N6" s="55">
        <v>326</v>
      </c>
      <c r="O6" s="55">
        <v>431</v>
      </c>
      <c r="P6" s="55">
        <v>512</v>
      </c>
      <c r="Q6" s="55">
        <v>827</v>
      </c>
      <c r="R6" s="55">
        <v>743</v>
      </c>
      <c r="S6" s="55">
        <v>1602</v>
      </c>
      <c r="T6" s="55">
        <v>3283.8157705393901</v>
      </c>
      <c r="U6" s="55">
        <v>5784.9342254029598</v>
      </c>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row>
    <row r="7" spans="1:63" x14ac:dyDescent="0.25">
      <c r="A7" s="1"/>
      <c r="B7" s="55"/>
      <c r="C7" s="55"/>
      <c r="D7" s="55"/>
      <c r="E7" s="55"/>
      <c r="F7" s="55"/>
      <c r="G7" s="55"/>
      <c r="H7" s="55"/>
      <c r="I7" s="55"/>
      <c r="J7" s="55"/>
      <c r="K7" s="55"/>
      <c r="L7" s="55"/>
      <c r="M7" s="55"/>
      <c r="N7" s="55"/>
      <c r="O7" s="55"/>
      <c r="P7" s="55"/>
      <c r="Q7" s="55"/>
      <c r="R7" s="55"/>
      <c r="S7" s="55"/>
      <c r="T7" s="55"/>
      <c r="U7" s="55"/>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row>
    <row r="8" spans="1:63" x14ac:dyDescent="0.25">
      <c r="A8" s="1" t="s">
        <v>157</v>
      </c>
      <c r="B8" s="55">
        <v>313</v>
      </c>
      <c r="C8" s="55">
        <v>640</v>
      </c>
      <c r="D8" s="55">
        <v>951</v>
      </c>
      <c r="E8" s="55">
        <v>1261</v>
      </c>
      <c r="F8" s="55">
        <v>304</v>
      </c>
      <c r="G8" s="55">
        <v>619</v>
      </c>
      <c r="H8" s="55">
        <v>936</v>
      </c>
      <c r="I8" s="55">
        <v>1270</v>
      </c>
      <c r="J8" s="55">
        <v>338</v>
      </c>
      <c r="K8" s="55">
        <v>684</v>
      </c>
      <c r="L8" s="55">
        <v>1042</v>
      </c>
      <c r="M8" s="55">
        <v>1467</v>
      </c>
      <c r="N8" s="55">
        <v>393</v>
      </c>
      <c r="O8" s="55">
        <v>825</v>
      </c>
      <c r="P8" s="55">
        <v>1238</v>
      </c>
      <c r="Q8" s="55">
        <v>1727</v>
      </c>
      <c r="R8" s="55">
        <v>425</v>
      </c>
      <c r="S8" s="55">
        <v>955</v>
      </c>
      <c r="T8" s="55">
        <v>1420.0073747559572</v>
      </c>
      <c r="U8" s="55">
        <v>1892.1741619774573</v>
      </c>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row>
    <row r="9" spans="1:63" x14ac:dyDescent="0.25">
      <c r="A9" s="1" t="s">
        <v>158</v>
      </c>
      <c r="B9" s="55">
        <v>0</v>
      </c>
      <c r="C9" s="55">
        <v>-278</v>
      </c>
      <c r="D9" s="55">
        <v>-82</v>
      </c>
      <c r="E9" s="55">
        <f>47+2</f>
        <v>49</v>
      </c>
      <c r="F9" s="55">
        <v>-441</v>
      </c>
      <c r="G9" s="55">
        <f>-1010-1</f>
        <v>-1011</v>
      </c>
      <c r="H9" s="55">
        <v>-1480</v>
      </c>
      <c r="I9" s="55">
        <f>-712+1</f>
        <v>-711</v>
      </c>
      <c r="J9" s="55">
        <v>-169</v>
      </c>
      <c r="K9" s="55">
        <v>119</v>
      </c>
      <c r="L9" s="55">
        <v>186</v>
      </c>
      <c r="M9" s="55">
        <v>649</v>
      </c>
      <c r="N9" s="55">
        <v>-442</v>
      </c>
      <c r="O9" s="55">
        <v>-401</v>
      </c>
      <c r="P9" s="55">
        <v>-456</v>
      </c>
      <c r="Q9" s="55">
        <v>232</v>
      </c>
      <c r="R9" s="55">
        <v>-395</v>
      </c>
      <c r="S9" s="55">
        <v>-508</v>
      </c>
      <c r="T9" s="55">
        <v>-366.660507</v>
      </c>
      <c r="U9" s="55">
        <v>-2020.24398</v>
      </c>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row>
    <row r="10" spans="1:63" x14ac:dyDescent="0.25">
      <c r="A10" s="1" t="s">
        <v>184</v>
      </c>
      <c r="B10" s="55">
        <v>-2</v>
      </c>
      <c r="C10" s="55">
        <v>10</v>
      </c>
      <c r="D10" s="55">
        <v>1</v>
      </c>
      <c r="E10" s="55">
        <v>-9</v>
      </c>
      <c r="F10" s="55">
        <v>20</v>
      </c>
      <c r="G10" s="55">
        <v>19</v>
      </c>
      <c r="H10" s="55">
        <v>19</v>
      </c>
      <c r="I10" s="55">
        <v>14</v>
      </c>
      <c r="J10" s="55">
        <v>-9</v>
      </c>
      <c r="K10" s="55">
        <v>3</v>
      </c>
      <c r="L10" s="55">
        <v>-10</v>
      </c>
      <c r="M10" s="55">
        <v>-4</v>
      </c>
      <c r="N10" s="55">
        <v>16</v>
      </c>
      <c r="O10" s="55">
        <v>3</v>
      </c>
      <c r="P10" s="55">
        <v>-3</v>
      </c>
      <c r="Q10" s="55">
        <v>-7</v>
      </c>
      <c r="R10" s="55">
        <v>13</v>
      </c>
      <c r="S10" s="55">
        <v>4</v>
      </c>
      <c r="T10" s="55">
        <v>2.9326690000000002</v>
      </c>
      <c r="U10" s="55">
        <v>-14.916029999999999</v>
      </c>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row>
    <row r="11" spans="1:63" x14ac:dyDescent="0.25">
      <c r="A11" s="1" t="s">
        <v>262</v>
      </c>
      <c r="B11" s="55">
        <v>40</v>
      </c>
      <c r="C11" s="55">
        <v>47</v>
      </c>
      <c r="D11" s="55">
        <v>-13</v>
      </c>
      <c r="E11" s="55">
        <v>-79</v>
      </c>
      <c r="F11" s="55">
        <v>123</v>
      </c>
      <c r="G11" s="55">
        <v>251</v>
      </c>
      <c r="H11" s="55">
        <v>156</v>
      </c>
      <c r="I11" s="55">
        <v>321</v>
      </c>
      <c r="J11" s="55">
        <v>-164</v>
      </c>
      <c r="K11" s="55">
        <v>-199</v>
      </c>
      <c r="L11" s="55">
        <v>-199</v>
      </c>
      <c r="M11" s="55">
        <v>-218</v>
      </c>
      <c r="N11" s="55">
        <v>-146</v>
      </c>
      <c r="O11" s="55">
        <v>-189</v>
      </c>
      <c r="P11" s="55">
        <v>-223</v>
      </c>
      <c r="Q11" s="55">
        <v>-196</v>
      </c>
      <c r="R11" s="55">
        <v>43</v>
      </c>
      <c r="S11" s="55">
        <v>37</v>
      </c>
      <c r="T11" s="55">
        <v>43.666218999999998</v>
      </c>
      <c r="U11" s="55">
        <v>-8.6699359999999999</v>
      </c>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row>
    <row r="12" spans="1:63" x14ac:dyDescent="0.25">
      <c r="A12" s="1" t="s">
        <v>238</v>
      </c>
      <c r="B12" s="55">
        <v>-8</v>
      </c>
      <c r="C12" s="55">
        <f>-70-2</f>
        <v>-72</v>
      </c>
      <c r="D12" s="55">
        <v>-149</v>
      </c>
      <c r="E12" s="55">
        <f>-313-2</f>
        <v>-315</v>
      </c>
      <c r="F12" s="55">
        <v>-24</v>
      </c>
      <c r="G12" s="55">
        <f>-65+1</f>
        <v>-64</v>
      </c>
      <c r="H12" s="55">
        <v>-61</v>
      </c>
      <c r="I12" s="55">
        <f>46-1</f>
        <v>45</v>
      </c>
      <c r="J12" s="55">
        <v>-397</v>
      </c>
      <c r="K12" s="55">
        <v>-481</v>
      </c>
      <c r="L12" s="55">
        <v>-628</v>
      </c>
      <c r="M12" s="55">
        <v>-671</v>
      </c>
      <c r="N12" s="55">
        <v>674</v>
      </c>
      <c r="O12" s="55">
        <v>403</v>
      </c>
      <c r="P12" s="55">
        <v>328</v>
      </c>
      <c r="Q12" s="55">
        <v>-69</v>
      </c>
      <c r="R12" s="55">
        <v>221</v>
      </c>
      <c r="S12" s="55">
        <v>118</v>
      </c>
      <c r="T12" s="55">
        <v>-534.76968658324006</v>
      </c>
      <c r="U12" s="55">
        <v>-88.100746767176105</v>
      </c>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row>
    <row r="13" spans="1:63" x14ac:dyDescent="0.25">
      <c r="A13" s="1" t="s">
        <v>185</v>
      </c>
      <c r="B13" s="55">
        <v>6</v>
      </c>
      <c r="C13" s="55">
        <v>14</v>
      </c>
      <c r="D13" s="55">
        <v>21</v>
      </c>
      <c r="E13" s="55">
        <v>24</v>
      </c>
      <c r="F13" s="55">
        <v>8</v>
      </c>
      <c r="G13" s="55">
        <v>21</v>
      </c>
      <c r="H13" s="55">
        <v>36</v>
      </c>
      <c r="I13" s="55">
        <v>41</v>
      </c>
      <c r="J13" s="55">
        <v>11</v>
      </c>
      <c r="K13" s="55">
        <v>21</v>
      </c>
      <c r="L13" s="55">
        <v>29</v>
      </c>
      <c r="M13" s="55">
        <v>38</v>
      </c>
      <c r="N13" s="55">
        <v>9</v>
      </c>
      <c r="O13" s="55">
        <v>23</v>
      </c>
      <c r="P13" s="55">
        <v>30</v>
      </c>
      <c r="Q13" s="55">
        <v>28</v>
      </c>
      <c r="R13" s="55">
        <v>5</v>
      </c>
      <c r="S13" s="55">
        <v>11</v>
      </c>
      <c r="T13" s="55">
        <v>15.521215</v>
      </c>
      <c r="U13" s="55">
        <v>33.689723000000001</v>
      </c>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row>
    <row r="14" spans="1:63" x14ac:dyDescent="0.25">
      <c r="A14" s="1" t="s">
        <v>186</v>
      </c>
      <c r="B14" s="55">
        <v>-104</v>
      </c>
      <c r="C14" s="55">
        <v>-211</v>
      </c>
      <c r="D14" s="55">
        <v>-322</v>
      </c>
      <c r="E14" s="55">
        <v>-446</v>
      </c>
      <c r="F14" s="55">
        <v>-175</v>
      </c>
      <c r="G14" s="55">
        <v>-241</v>
      </c>
      <c r="H14" s="55">
        <v>-314</v>
      </c>
      <c r="I14" s="55">
        <v>-390</v>
      </c>
      <c r="J14" s="55">
        <v>-65</v>
      </c>
      <c r="K14" s="55">
        <v>-133</v>
      </c>
      <c r="L14" s="55">
        <v>-183</v>
      </c>
      <c r="M14" s="55">
        <v>-248</v>
      </c>
      <c r="N14" s="55">
        <v>-59</v>
      </c>
      <c r="O14" s="55">
        <v>-130</v>
      </c>
      <c r="P14" s="55">
        <v>-182</v>
      </c>
      <c r="Q14" s="55">
        <v>-239</v>
      </c>
      <c r="R14" s="55">
        <v>-55</v>
      </c>
      <c r="S14" s="55">
        <v>-127</v>
      </c>
      <c r="T14" s="55">
        <v>-181.68396799999999</v>
      </c>
      <c r="U14" s="55">
        <v>-242.21266399999999</v>
      </c>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row>
    <row r="15" spans="1:63" x14ac:dyDescent="0.25">
      <c r="A15" s="1" t="s">
        <v>187</v>
      </c>
      <c r="B15" s="55">
        <v>-35</v>
      </c>
      <c r="C15" s="55">
        <v>-84</v>
      </c>
      <c r="D15" s="55">
        <v>-122</v>
      </c>
      <c r="E15" s="55">
        <v>-198</v>
      </c>
      <c r="F15" s="55">
        <v>-72</v>
      </c>
      <c r="G15" s="55">
        <v>-107</v>
      </c>
      <c r="H15" s="55">
        <v>-126</v>
      </c>
      <c r="I15" s="55">
        <v>-272</v>
      </c>
      <c r="J15" s="55">
        <v>-179</v>
      </c>
      <c r="K15" s="55">
        <v>-351</v>
      </c>
      <c r="L15" s="55">
        <v>-422</v>
      </c>
      <c r="M15" s="55">
        <v>-559</v>
      </c>
      <c r="N15" s="55">
        <v>-52</v>
      </c>
      <c r="O15" s="55">
        <v>-122</v>
      </c>
      <c r="P15" s="55">
        <v>-126</v>
      </c>
      <c r="Q15" s="55">
        <v>-192</v>
      </c>
      <c r="R15" s="55">
        <v>-253</v>
      </c>
      <c r="S15" s="55">
        <v>-292</v>
      </c>
      <c r="T15" s="55">
        <v>-298.78289699999999</v>
      </c>
      <c r="U15" s="55">
        <v>-423.346384</v>
      </c>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row>
    <row r="16" spans="1:63" x14ac:dyDescent="0.25">
      <c r="A16" s="73" t="s">
        <v>188</v>
      </c>
      <c r="B16" s="91">
        <v>302</v>
      </c>
      <c r="C16" s="91">
        <v>609</v>
      </c>
      <c r="D16" s="91">
        <v>1422</v>
      </c>
      <c r="E16" s="91">
        <v>2256</v>
      </c>
      <c r="F16" s="91">
        <v>691</v>
      </c>
      <c r="G16" s="91">
        <v>1937</v>
      </c>
      <c r="H16" s="91">
        <v>2778</v>
      </c>
      <c r="I16" s="91">
        <v>4460</v>
      </c>
      <c r="J16" s="91">
        <v>32</v>
      </c>
      <c r="K16" s="91">
        <v>654</v>
      </c>
      <c r="L16" s="91">
        <v>1123</v>
      </c>
      <c r="M16" s="91">
        <v>1839</v>
      </c>
      <c r="N16" s="91">
        <v>720</v>
      </c>
      <c r="O16" s="91">
        <v>843</v>
      </c>
      <c r="P16" s="91">
        <v>1118</v>
      </c>
      <c r="Q16" s="91">
        <v>2111</v>
      </c>
      <c r="R16" s="91">
        <v>747</v>
      </c>
      <c r="S16" s="91">
        <v>1800</v>
      </c>
      <c r="T16" s="91">
        <v>3384.0461897121081</v>
      </c>
      <c r="U16" s="91">
        <v>4913.3083696132408</v>
      </c>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row>
    <row r="17" spans="1:63" x14ac:dyDescent="0.25">
      <c r="A17" s="8"/>
      <c r="B17" s="58"/>
      <c r="C17" s="58"/>
      <c r="D17" s="58"/>
      <c r="E17" s="58"/>
      <c r="F17" s="58"/>
      <c r="G17" s="58"/>
      <c r="H17" s="58"/>
      <c r="I17" s="58"/>
      <c r="J17" s="58"/>
      <c r="K17" s="58"/>
      <c r="L17" s="58"/>
      <c r="M17" s="58"/>
      <c r="N17" s="58"/>
      <c r="O17" s="58"/>
      <c r="P17" s="58"/>
      <c r="Q17" s="58"/>
      <c r="R17" s="58"/>
      <c r="S17" s="58"/>
      <c r="T17" s="58"/>
      <c r="U17" s="5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row>
    <row r="18" spans="1:63" x14ac:dyDescent="0.25">
      <c r="A18" s="1" t="s">
        <v>189</v>
      </c>
      <c r="B18" s="59">
        <v>-203</v>
      </c>
      <c r="C18" s="59">
        <v>-493</v>
      </c>
      <c r="D18" s="59">
        <v>-788</v>
      </c>
      <c r="E18" s="59">
        <v>-1126</v>
      </c>
      <c r="F18" s="59">
        <v>-401</v>
      </c>
      <c r="G18" s="59">
        <v>-805</v>
      </c>
      <c r="H18" s="59">
        <v>-1115</v>
      </c>
      <c r="I18" s="59">
        <v>-1916</v>
      </c>
      <c r="J18" s="59">
        <v>-189</v>
      </c>
      <c r="K18" s="59">
        <v>-735</v>
      </c>
      <c r="L18" s="59">
        <v>-1284</v>
      </c>
      <c r="M18" s="59">
        <v>-2107</v>
      </c>
      <c r="N18" s="60">
        <v>-561</v>
      </c>
      <c r="O18" s="60">
        <v>-1205</v>
      </c>
      <c r="P18" s="60">
        <v>-1534</v>
      </c>
      <c r="Q18" s="60">
        <v>-2201</v>
      </c>
      <c r="R18" s="60">
        <v>-616</v>
      </c>
      <c r="S18" s="60">
        <v>-1127</v>
      </c>
      <c r="T18" s="60">
        <v>-2024.33969</v>
      </c>
      <c r="U18" s="60">
        <v>-3128.4774229999998</v>
      </c>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row>
    <row r="19" spans="1:63" x14ac:dyDescent="0.25">
      <c r="A19" s="1" t="s">
        <v>190</v>
      </c>
      <c r="B19" s="60">
        <v>0</v>
      </c>
      <c r="C19" s="60">
        <v>4</v>
      </c>
      <c r="D19" s="60">
        <v>4</v>
      </c>
      <c r="E19" s="60">
        <v>4</v>
      </c>
      <c r="F19" s="60">
        <v>-4049</v>
      </c>
      <c r="G19" s="60">
        <v>-4049</v>
      </c>
      <c r="H19" s="60">
        <v>-4049</v>
      </c>
      <c r="I19" s="60">
        <v>-4049</v>
      </c>
      <c r="J19" s="60">
        <v>0</v>
      </c>
      <c r="K19" s="60">
        <v>0</v>
      </c>
      <c r="L19" s="60">
        <v>-215</v>
      </c>
      <c r="M19" s="60">
        <v>-206</v>
      </c>
      <c r="N19" s="60">
        <v>0</v>
      </c>
      <c r="O19" s="60">
        <v>-775</v>
      </c>
      <c r="P19" s="60">
        <v>-1015</v>
      </c>
      <c r="Q19" s="60">
        <v>-1032</v>
      </c>
      <c r="R19" s="60">
        <v>0</v>
      </c>
      <c r="S19" s="60">
        <v>0</v>
      </c>
      <c r="T19" s="60">
        <v>0</v>
      </c>
      <c r="U19" s="60">
        <v>0</v>
      </c>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row>
    <row r="20" spans="1:63" x14ac:dyDescent="0.25">
      <c r="A20" s="1" t="s">
        <v>251</v>
      </c>
      <c r="B20" s="60">
        <v>0</v>
      </c>
      <c r="C20" s="60">
        <v>0</v>
      </c>
      <c r="D20" s="60">
        <v>0</v>
      </c>
      <c r="E20" s="60">
        <v>0</v>
      </c>
      <c r="F20" s="60">
        <v>0</v>
      </c>
      <c r="G20" s="60">
        <v>0</v>
      </c>
      <c r="H20" s="60">
        <v>0</v>
      </c>
      <c r="I20" s="60">
        <v>0</v>
      </c>
      <c r="J20" s="60">
        <v>0</v>
      </c>
      <c r="K20" s="60">
        <v>0</v>
      </c>
      <c r="L20" s="60">
        <v>0</v>
      </c>
      <c r="M20" s="60">
        <v>0</v>
      </c>
      <c r="N20" s="60">
        <v>0</v>
      </c>
      <c r="O20" s="60">
        <v>0</v>
      </c>
      <c r="P20" s="60">
        <v>0</v>
      </c>
      <c r="Q20" s="60">
        <v>-40</v>
      </c>
      <c r="R20" s="60">
        <v>0</v>
      </c>
      <c r="S20" s="60">
        <v>0</v>
      </c>
      <c r="T20" s="60">
        <v>0</v>
      </c>
      <c r="U20" s="60">
        <v>0</v>
      </c>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row>
    <row r="21" spans="1:63" x14ac:dyDescent="0.25">
      <c r="A21" s="1" t="s">
        <v>268</v>
      </c>
      <c r="B21" s="60">
        <v>0</v>
      </c>
      <c r="C21" s="60">
        <v>0</v>
      </c>
      <c r="D21" s="60">
        <v>0</v>
      </c>
      <c r="E21" s="60">
        <v>0</v>
      </c>
      <c r="F21" s="60">
        <v>0</v>
      </c>
      <c r="G21" s="60">
        <v>0</v>
      </c>
      <c r="H21" s="60">
        <v>0</v>
      </c>
      <c r="I21" s="60">
        <v>0</v>
      </c>
      <c r="J21" s="60">
        <v>0</v>
      </c>
      <c r="K21" s="60">
        <v>0</v>
      </c>
      <c r="L21" s="60">
        <v>0</v>
      </c>
      <c r="M21" s="60">
        <v>0</v>
      </c>
      <c r="N21" s="60">
        <v>0</v>
      </c>
      <c r="O21" s="60">
        <v>0</v>
      </c>
      <c r="P21" s="60">
        <v>0</v>
      </c>
      <c r="Q21" s="60">
        <v>0</v>
      </c>
      <c r="R21" s="60">
        <v>0</v>
      </c>
      <c r="S21" s="60">
        <v>-78</v>
      </c>
      <c r="T21" s="60">
        <v>-78.195273</v>
      </c>
      <c r="U21" s="60">
        <v>-78.195273</v>
      </c>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row>
    <row r="22" spans="1:63" x14ac:dyDescent="0.25">
      <c r="A22" s="1" t="s">
        <v>191</v>
      </c>
      <c r="B22" s="60">
        <v>0</v>
      </c>
      <c r="C22" s="60">
        <v>0</v>
      </c>
      <c r="D22" s="60">
        <v>0</v>
      </c>
      <c r="E22" s="60">
        <v>0</v>
      </c>
      <c r="F22" s="60">
        <v>1303</v>
      </c>
      <c r="G22" s="60">
        <v>1303</v>
      </c>
      <c r="H22" s="60">
        <v>1303</v>
      </c>
      <c r="I22" s="60">
        <v>1303</v>
      </c>
      <c r="J22" s="60">
        <v>0</v>
      </c>
      <c r="K22" s="60">
        <v>0</v>
      </c>
      <c r="L22" s="60">
        <v>0</v>
      </c>
      <c r="M22" s="60">
        <v>0</v>
      </c>
      <c r="N22" s="60">
        <v>0</v>
      </c>
      <c r="O22" s="60">
        <v>0</v>
      </c>
      <c r="P22" s="60">
        <v>0</v>
      </c>
      <c r="Q22" s="60">
        <v>0</v>
      </c>
      <c r="R22" s="60">
        <v>0</v>
      </c>
      <c r="S22" s="60">
        <v>0</v>
      </c>
      <c r="T22" s="60">
        <v>0</v>
      </c>
      <c r="U22" s="60">
        <v>0</v>
      </c>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row>
    <row r="23" spans="1:63" x14ac:dyDescent="0.25">
      <c r="A23" s="1" t="s">
        <v>192</v>
      </c>
      <c r="B23" s="57">
        <v>-11</v>
      </c>
      <c r="C23" s="57">
        <v>-19</v>
      </c>
      <c r="D23" s="57">
        <v>-19</v>
      </c>
      <c r="E23" s="57">
        <v>-5</v>
      </c>
      <c r="F23" s="57">
        <v>-6</v>
      </c>
      <c r="G23" s="57">
        <v>-35</v>
      </c>
      <c r="H23" s="57">
        <v>-23</v>
      </c>
      <c r="I23" s="57">
        <v>-9</v>
      </c>
      <c r="J23" s="57">
        <v>3</v>
      </c>
      <c r="K23" s="57">
        <v>12</v>
      </c>
      <c r="L23" s="57">
        <v>21</v>
      </c>
      <c r="M23" s="57">
        <v>28</v>
      </c>
      <c r="N23" s="57">
        <v>-1</v>
      </c>
      <c r="O23" s="57">
        <v>0</v>
      </c>
      <c r="P23" s="57">
        <v>0</v>
      </c>
      <c r="Q23" s="57">
        <v>10</v>
      </c>
      <c r="R23" s="57">
        <v>1</v>
      </c>
      <c r="S23" s="57">
        <v>-39</v>
      </c>
      <c r="T23" s="57">
        <v>-76.40026300000001</v>
      </c>
      <c r="U23" s="57">
        <v>21.403124999999999</v>
      </c>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row>
    <row r="24" spans="1:63" x14ac:dyDescent="0.25">
      <c r="A24" s="73" t="s">
        <v>193</v>
      </c>
      <c r="B24" s="91">
        <v>-214</v>
      </c>
      <c r="C24" s="91">
        <v>-508</v>
      </c>
      <c r="D24" s="91">
        <v>-802</v>
      </c>
      <c r="E24" s="91">
        <v>-1128</v>
      </c>
      <c r="F24" s="91">
        <v>-3153</v>
      </c>
      <c r="G24" s="91">
        <v>-3587</v>
      </c>
      <c r="H24" s="91">
        <v>-3885</v>
      </c>
      <c r="I24" s="91">
        <v>-4671</v>
      </c>
      <c r="J24" s="91">
        <v>-186</v>
      </c>
      <c r="K24" s="91">
        <v>-723</v>
      </c>
      <c r="L24" s="91">
        <v>-1478</v>
      </c>
      <c r="M24" s="91">
        <v>-2285</v>
      </c>
      <c r="N24" s="91">
        <v>-562</v>
      </c>
      <c r="O24" s="91">
        <v>-1981</v>
      </c>
      <c r="P24" s="91">
        <v>-2549</v>
      </c>
      <c r="Q24" s="91">
        <v>-3262</v>
      </c>
      <c r="R24" s="91">
        <v>-615</v>
      </c>
      <c r="S24" s="91">
        <v>-1244</v>
      </c>
      <c r="T24" s="91">
        <v>-2178.9352260000001</v>
      </c>
      <c r="U24" s="91">
        <v>-3185.2695709999998</v>
      </c>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row>
    <row r="25" spans="1:63" x14ac:dyDescent="0.25">
      <c r="A25" s="1"/>
      <c r="B25" s="58"/>
      <c r="C25" s="58"/>
      <c r="D25" s="58"/>
      <c r="E25" s="58"/>
      <c r="F25" s="58"/>
      <c r="G25" s="58"/>
      <c r="H25" s="58"/>
      <c r="I25" s="58"/>
      <c r="J25" s="58"/>
      <c r="K25" s="58"/>
      <c r="L25" s="58"/>
      <c r="M25" s="58"/>
      <c r="N25" s="58"/>
      <c r="O25" s="58"/>
      <c r="P25" s="58"/>
      <c r="Q25" s="58"/>
      <c r="R25" s="58"/>
      <c r="S25" s="58"/>
      <c r="T25" s="58"/>
      <c r="U25" s="5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row>
    <row r="26" spans="1:63" x14ac:dyDescent="0.25">
      <c r="A26" s="1" t="s">
        <v>194</v>
      </c>
      <c r="B26" s="59">
        <v>-3</v>
      </c>
      <c r="C26" s="59">
        <v>-12</v>
      </c>
      <c r="D26" s="59">
        <v>-12</v>
      </c>
      <c r="E26" s="59">
        <v>-26</v>
      </c>
      <c r="F26" s="59">
        <v>0</v>
      </c>
      <c r="G26" s="59">
        <v>-10</v>
      </c>
      <c r="H26" s="59">
        <v>-10</v>
      </c>
      <c r="I26" s="59">
        <v>-33</v>
      </c>
      <c r="J26" s="59">
        <v>-24</v>
      </c>
      <c r="K26" s="59">
        <v>-34</v>
      </c>
      <c r="L26" s="59">
        <v>-34</v>
      </c>
      <c r="M26" s="59">
        <v>-49</v>
      </c>
      <c r="N26" s="59">
        <v>0</v>
      </c>
      <c r="O26" s="59">
        <v>-17</v>
      </c>
      <c r="P26" s="59">
        <v>-17</v>
      </c>
      <c r="Q26" s="59">
        <v>-29</v>
      </c>
      <c r="R26" s="59">
        <v>-14</v>
      </c>
      <c r="S26" s="59">
        <v>-42</v>
      </c>
      <c r="T26" s="59">
        <v>-41.777628</v>
      </c>
      <c r="U26" s="59">
        <v>-58.092717999999998</v>
      </c>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row>
    <row r="27" spans="1:63" x14ac:dyDescent="0.25">
      <c r="A27" s="1" t="s">
        <v>195</v>
      </c>
      <c r="B27" s="55">
        <v>0</v>
      </c>
      <c r="C27" s="55">
        <v>0</v>
      </c>
      <c r="D27" s="55">
        <v>0</v>
      </c>
      <c r="E27" s="55">
        <v>-144</v>
      </c>
      <c r="F27" s="55">
        <v>0</v>
      </c>
      <c r="G27" s="55">
        <v>0</v>
      </c>
      <c r="H27" s="55">
        <v>0</v>
      </c>
      <c r="I27" s="55">
        <v>0</v>
      </c>
      <c r="J27" s="55">
        <v>0</v>
      </c>
      <c r="K27" s="55">
        <v>-1511</v>
      </c>
      <c r="L27" s="55">
        <v>-1511</v>
      </c>
      <c r="M27" s="55">
        <v>-1511</v>
      </c>
      <c r="N27" s="55">
        <v>0</v>
      </c>
      <c r="O27" s="55">
        <v>-349</v>
      </c>
      <c r="P27" s="55">
        <v>-349</v>
      </c>
      <c r="Q27" s="55">
        <v>-349</v>
      </c>
      <c r="R27" s="55">
        <v>0</v>
      </c>
      <c r="S27" s="55">
        <v>-96</v>
      </c>
      <c r="T27" s="55">
        <v>-95.766206999999994</v>
      </c>
      <c r="U27" s="55">
        <v>-95.766206999999994</v>
      </c>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row>
    <row r="28" spans="1:63" x14ac:dyDescent="0.25">
      <c r="A28" s="1" t="s">
        <v>196</v>
      </c>
      <c r="B28" s="59">
        <v>0</v>
      </c>
      <c r="C28" s="59">
        <v>0</v>
      </c>
      <c r="D28" s="59">
        <v>0</v>
      </c>
      <c r="E28" s="59">
        <v>0</v>
      </c>
      <c r="F28" s="59">
        <v>5171</v>
      </c>
      <c r="G28" s="59">
        <v>5171</v>
      </c>
      <c r="H28" s="59">
        <v>5171</v>
      </c>
      <c r="I28" s="59">
        <v>5171</v>
      </c>
      <c r="J28" s="59">
        <v>0</v>
      </c>
      <c r="K28" s="59">
        <v>0</v>
      </c>
      <c r="L28" s="59">
        <v>0</v>
      </c>
      <c r="M28" s="59">
        <v>0</v>
      </c>
      <c r="N28" s="59">
        <v>0</v>
      </c>
      <c r="O28" s="59">
        <v>0</v>
      </c>
      <c r="P28" s="59">
        <v>0</v>
      </c>
      <c r="Q28" s="59">
        <v>0</v>
      </c>
      <c r="R28" s="59">
        <v>39</v>
      </c>
      <c r="S28" s="59">
        <v>1901</v>
      </c>
      <c r="T28" s="59">
        <v>1901.0191809999999</v>
      </c>
      <c r="U28" s="59">
        <v>1900.429073</v>
      </c>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row>
    <row r="29" spans="1:63" x14ac:dyDescent="0.25">
      <c r="A29" s="1" t="s">
        <v>259</v>
      </c>
      <c r="B29" s="59">
        <v>0</v>
      </c>
      <c r="C29" s="59">
        <v>0</v>
      </c>
      <c r="D29" s="59">
        <v>0</v>
      </c>
      <c r="E29" s="59">
        <v>0</v>
      </c>
      <c r="F29" s="59">
        <v>0</v>
      </c>
      <c r="G29" s="59">
        <v>0</v>
      </c>
      <c r="H29" s="59">
        <v>0</v>
      </c>
      <c r="I29" s="59">
        <v>0</v>
      </c>
      <c r="J29" s="59">
        <v>0</v>
      </c>
      <c r="K29" s="59">
        <v>0</v>
      </c>
      <c r="L29" s="59">
        <v>0</v>
      </c>
      <c r="M29" s="59">
        <v>0</v>
      </c>
      <c r="N29" s="59">
        <v>0</v>
      </c>
      <c r="O29" s="59">
        <v>0</v>
      </c>
      <c r="P29" s="59">
        <v>0</v>
      </c>
      <c r="Q29" s="59">
        <v>0</v>
      </c>
      <c r="R29" s="59">
        <v>-36</v>
      </c>
      <c r="S29" s="59">
        <v>-28</v>
      </c>
      <c r="T29" s="59">
        <v>-301.233</v>
      </c>
      <c r="U29" s="59">
        <v>-278.11120599999998</v>
      </c>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row>
    <row r="30" spans="1:63" x14ac:dyDescent="0.25">
      <c r="A30" s="1" t="s">
        <v>214</v>
      </c>
      <c r="B30" s="59">
        <v>45</v>
      </c>
      <c r="C30" s="59">
        <v>124</v>
      </c>
      <c r="D30" s="59">
        <v>186</v>
      </c>
      <c r="E30" s="59">
        <v>285</v>
      </c>
      <c r="F30" s="59">
        <v>-250</v>
      </c>
      <c r="G30" s="59">
        <v>-84</v>
      </c>
      <c r="H30" s="59">
        <v>-522</v>
      </c>
      <c r="I30" s="59">
        <v>-445</v>
      </c>
      <c r="J30" s="59">
        <v>-325</v>
      </c>
      <c r="K30" s="59">
        <v>-372</v>
      </c>
      <c r="L30" s="59">
        <v>-345</v>
      </c>
      <c r="M30" s="59">
        <v>-556</v>
      </c>
      <c r="N30" s="59">
        <v>91</v>
      </c>
      <c r="O30" s="59">
        <v>271</v>
      </c>
      <c r="P30" s="59">
        <v>200</v>
      </c>
      <c r="Q30" s="59">
        <v>113</v>
      </c>
      <c r="R30" s="59">
        <v>99</v>
      </c>
      <c r="S30" s="59">
        <v>136</v>
      </c>
      <c r="T30" s="59">
        <v>87.646983000000006</v>
      </c>
      <c r="U30" s="59">
        <v>709.45166200000006</v>
      </c>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row>
    <row r="31" spans="1:63" x14ac:dyDescent="0.25">
      <c r="A31" s="1" t="s">
        <v>261</v>
      </c>
      <c r="B31" s="59"/>
      <c r="C31" s="59"/>
      <c r="D31" s="59"/>
      <c r="E31" s="59"/>
      <c r="F31" s="59"/>
      <c r="G31" s="59"/>
      <c r="H31" s="59"/>
      <c r="I31" s="59"/>
      <c r="J31" s="59">
        <v>-16</v>
      </c>
      <c r="K31" s="59">
        <v>-34</v>
      </c>
      <c r="L31" s="59">
        <v>-53</v>
      </c>
      <c r="M31" s="59">
        <v>-78</v>
      </c>
      <c r="N31" s="59">
        <v>-27</v>
      </c>
      <c r="O31" s="59">
        <v>-52</v>
      </c>
      <c r="P31" s="59">
        <v>-77</v>
      </c>
      <c r="Q31" s="59">
        <v>-104</v>
      </c>
      <c r="R31" s="59">
        <v>-32</v>
      </c>
      <c r="S31" s="59">
        <v>0</v>
      </c>
      <c r="T31" s="59">
        <v>-87.103696999999997</v>
      </c>
      <c r="U31" s="59">
        <v>-118.36856400000001</v>
      </c>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row>
    <row r="32" spans="1:63" x14ac:dyDescent="0.25">
      <c r="A32" s="1" t="s">
        <v>197</v>
      </c>
      <c r="B32" s="59">
        <v>183</v>
      </c>
      <c r="C32" s="59">
        <v>323</v>
      </c>
      <c r="D32" s="59">
        <v>0</v>
      </c>
      <c r="E32" s="59">
        <v>0</v>
      </c>
      <c r="F32" s="59">
        <v>0</v>
      </c>
      <c r="G32" s="59">
        <v>0</v>
      </c>
      <c r="H32" s="59">
        <v>0</v>
      </c>
      <c r="I32" s="59">
        <v>0</v>
      </c>
      <c r="J32" s="59">
        <v>0</v>
      </c>
      <c r="K32" s="59">
        <v>0</v>
      </c>
      <c r="L32" s="59">
        <v>0</v>
      </c>
      <c r="M32" s="59">
        <v>0</v>
      </c>
      <c r="N32" s="59">
        <v>0</v>
      </c>
      <c r="O32" s="59">
        <v>0</v>
      </c>
      <c r="P32" s="59"/>
      <c r="Q32" s="59"/>
      <c r="R32" s="59">
        <v>0</v>
      </c>
      <c r="S32" s="59">
        <v>0</v>
      </c>
      <c r="T32" s="59">
        <v>0</v>
      </c>
      <c r="U32" s="59">
        <v>0</v>
      </c>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row>
    <row r="33" spans="1:63" x14ac:dyDescent="0.25">
      <c r="A33" s="1" t="s">
        <v>198</v>
      </c>
      <c r="B33" s="59">
        <v>4</v>
      </c>
      <c r="C33" s="59">
        <v>48</v>
      </c>
      <c r="D33" s="59">
        <v>51</v>
      </c>
      <c r="E33" s="59">
        <v>60</v>
      </c>
      <c r="F33" s="59">
        <v>3831</v>
      </c>
      <c r="G33" s="59">
        <v>3996</v>
      </c>
      <c r="H33" s="59">
        <v>3996</v>
      </c>
      <c r="I33" s="59">
        <v>6643</v>
      </c>
      <c r="J33" s="59">
        <v>1296</v>
      </c>
      <c r="K33" s="59">
        <v>1743</v>
      </c>
      <c r="L33" s="59">
        <v>1830</v>
      </c>
      <c r="M33" s="59">
        <v>2082</v>
      </c>
      <c r="N33" s="59">
        <v>426</v>
      </c>
      <c r="O33" s="59">
        <v>1618</v>
      </c>
      <c r="P33" s="59">
        <v>1619</v>
      </c>
      <c r="Q33" s="59">
        <v>1636</v>
      </c>
      <c r="R33" s="59">
        <v>1544</v>
      </c>
      <c r="S33" s="59">
        <v>1926</v>
      </c>
      <c r="T33" s="59">
        <v>3176.20139058324</v>
      </c>
      <c r="U33" s="59">
        <v>3176.566093767176</v>
      </c>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row>
    <row r="34" spans="1:63" x14ac:dyDescent="0.25">
      <c r="A34" s="1" t="s">
        <v>199</v>
      </c>
      <c r="B34" s="59">
        <v>-127</v>
      </c>
      <c r="C34" s="59">
        <v>-50</v>
      </c>
      <c r="D34" s="59">
        <v>-127</v>
      </c>
      <c r="E34" s="59">
        <v>-30</v>
      </c>
      <c r="F34" s="59">
        <v>-241</v>
      </c>
      <c r="G34" s="59">
        <v>-241</v>
      </c>
      <c r="H34" s="59">
        <v>-241</v>
      </c>
      <c r="I34" s="59">
        <v>-241</v>
      </c>
      <c r="J34" s="59">
        <v>0</v>
      </c>
      <c r="K34" s="59">
        <v>0</v>
      </c>
      <c r="L34" s="59">
        <v>0</v>
      </c>
      <c r="M34" s="59">
        <v>0</v>
      </c>
      <c r="N34" s="59">
        <v>0</v>
      </c>
      <c r="O34" s="59">
        <v>0</v>
      </c>
      <c r="P34" s="59">
        <v>0</v>
      </c>
      <c r="Q34" s="59">
        <v>0</v>
      </c>
      <c r="R34" s="59">
        <v>0</v>
      </c>
      <c r="S34" s="59">
        <v>0</v>
      </c>
      <c r="T34" s="59">
        <v>0</v>
      </c>
      <c r="U34" s="59">
        <v>0</v>
      </c>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row>
    <row r="35" spans="1:63" x14ac:dyDescent="0.25">
      <c r="A35" s="1" t="s">
        <v>200</v>
      </c>
      <c r="B35" s="55">
        <v>-138</v>
      </c>
      <c r="C35" s="55">
        <v>-169</v>
      </c>
      <c r="D35" s="55">
        <v>-449</v>
      </c>
      <c r="E35" s="55">
        <v>-859</v>
      </c>
      <c r="F35" s="55">
        <v>-3146</v>
      </c>
      <c r="G35" s="55">
        <v>-4584</v>
      </c>
      <c r="H35" s="55">
        <v>-5113</v>
      </c>
      <c r="I35" s="55">
        <v>-5586</v>
      </c>
      <c r="J35" s="55">
        <v>-1039</v>
      </c>
      <c r="K35" s="55">
        <v>-1434</v>
      </c>
      <c r="L35" s="55">
        <v>-1606</v>
      </c>
      <c r="M35" s="55">
        <v>-2074</v>
      </c>
      <c r="N35" s="55">
        <v>-624</v>
      </c>
      <c r="O35" s="55">
        <v>-1051</v>
      </c>
      <c r="P35" s="55">
        <v>-1358</v>
      </c>
      <c r="Q35" s="55">
        <v>-1433</v>
      </c>
      <c r="R35" s="55">
        <v>-685</v>
      </c>
      <c r="S35" s="55">
        <v>-1488</v>
      </c>
      <c r="T35" s="55">
        <v>-1881.8167039999998</v>
      </c>
      <c r="U35" s="55">
        <v>-3180.0856720000002</v>
      </c>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row>
    <row r="36" spans="1:63" x14ac:dyDescent="0.25">
      <c r="A36" s="73" t="s">
        <v>201</v>
      </c>
      <c r="B36" s="91">
        <v>-37</v>
      </c>
      <c r="C36" s="91">
        <v>263</v>
      </c>
      <c r="D36" s="91">
        <v>-350</v>
      </c>
      <c r="E36" s="91">
        <v>-714</v>
      </c>
      <c r="F36" s="91">
        <v>5364</v>
      </c>
      <c r="G36" s="91">
        <v>4247</v>
      </c>
      <c r="H36" s="91">
        <v>3280</v>
      </c>
      <c r="I36" s="91">
        <v>5509</v>
      </c>
      <c r="J36" s="91">
        <v>-108</v>
      </c>
      <c r="K36" s="91">
        <v>-1642</v>
      </c>
      <c r="L36" s="91">
        <v>-1719</v>
      </c>
      <c r="M36" s="91">
        <v>-2187</v>
      </c>
      <c r="N36" s="91">
        <v>-134</v>
      </c>
      <c r="O36" s="91">
        <v>421</v>
      </c>
      <c r="P36" s="91">
        <v>18</v>
      </c>
      <c r="Q36" s="91">
        <v>-166</v>
      </c>
      <c r="R36" s="91">
        <v>916</v>
      </c>
      <c r="S36" s="91">
        <v>2255</v>
      </c>
      <c r="T36" s="91">
        <v>2757.1703185832403</v>
      </c>
      <c r="U36" s="91">
        <v>2056.0224617671765</v>
      </c>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row>
    <row r="37" spans="1:63" x14ac:dyDescent="0.25">
      <c r="A37" s="1"/>
      <c r="B37" s="59"/>
      <c r="C37" s="59"/>
      <c r="D37" s="59"/>
      <c r="E37" s="59"/>
      <c r="F37" s="59"/>
      <c r="G37" s="59"/>
      <c r="H37" s="59"/>
      <c r="I37" s="59"/>
      <c r="J37" s="59"/>
      <c r="K37" s="59"/>
      <c r="L37" s="59"/>
      <c r="M37" s="59"/>
      <c r="N37" s="59"/>
      <c r="O37" s="59"/>
      <c r="P37" s="59"/>
      <c r="Q37" s="59"/>
      <c r="R37" s="59"/>
      <c r="S37" s="59"/>
      <c r="T37" s="59"/>
      <c r="U37" s="59"/>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row>
    <row r="38" spans="1:63" x14ac:dyDescent="0.25">
      <c r="A38" s="8" t="s">
        <v>202</v>
      </c>
      <c r="B38" s="55">
        <v>50</v>
      </c>
      <c r="C38" s="55">
        <v>364</v>
      </c>
      <c r="D38" s="55">
        <v>270</v>
      </c>
      <c r="E38" s="55">
        <v>414</v>
      </c>
      <c r="F38" s="55">
        <v>2902</v>
      </c>
      <c r="G38" s="55">
        <v>2597</v>
      </c>
      <c r="H38" s="55">
        <v>2174</v>
      </c>
      <c r="I38" s="55">
        <v>5298</v>
      </c>
      <c r="J38" s="55">
        <v>-262</v>
      </c>
      <c r="K38" s="55">
        <v>-1711</v>
      </c>
      <c r="L38" s="55">
        <v>-2074</v>
      </c>
      <c r="M38" s="55">
        <v>-2633</v>
      </c>
      <c r="N38" s="55">
        <v>24</v>
      </c>
      <c r="O38" s="55">
        <v>-717</v>
      </c>
      <c r="P38" s="55">
        <v>-1414</v>
      </c>
      <c r="Q38" s="55">
        <v>-1317</v>
      </c>
      <c r="R38" s="55">
        <v>1047</v>
      </c>
      <c r="S38" s="55">
        <v>2812</v>
      </c>
      <c r="T38" s="55">
        <v>3962.2812822953483</v>
      </c>
      <c r="U38" s="55">
        <v>3784.0612603804175</v>
      </c>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row>
    <row r="39" spans="1:63" x14ac:dyDescent="0.25">
      <c r="A39" s="8"/>
      <c r="B39" s="55"/>
      <c r="C39" s="55"/>
      <c r="D39" s="55"/>
      <c r="E39" s="55"/>
      <c r="F39" s="55"/>
      <c r="G39" s="55"/>
      <c r="H39" s="55"/>
      <c r="I39" s="55"/>
      <c r="J39" s="55"/>
      <c r="K39" s="55"/>
      <c r="L39" s="55"/>
      <c r="M39" s="55"/>
      <c r="N39" s="55"/>
      <c r="O39" s="55"/>
      <c r="P39" s="55"/>
      <c r="Q39" s="55"/>
      <c r="R39" s="55"/>
      <c r="S39" s="55"/>
      <c r="T39" s="55"/>
      <c r="U39" s="55"/>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row>
    <row r="40" spans="1:63" x14ac:dyDescent="0.25">
      <c r="A40" s="1" t="s">
        <v>203</v>
      </c>
      <c r="B40" s="59">
        <v>12</v>
      </c>
      <c r="C40" s="59">
        <v>13</v>
      </c>
      <c r="D40" s="59">
        <v>-44</v>
      </c>
      <c r="E40" s="59">
        <v>17</v>
      </c>
      <c r="F40" s="59">
        <v>-32</v>
      </c>
      <c r="G40" s="59">
        <v>-42</v>
      </c>
      <c r="H40" s="59">
        <v>-67</v>
      </c>
      <c r="I40" s="59">
        <v>33</v>
      </c>
      <c r="J40" s="59">
        <v>12</v>
      </c>
      <c r="K40" s="59">
        <v>-6</v>
      </c>
      <c r="L40" s="59">
        <v>63</v>
      </c>
      <c r="M40" s="59">
        <v>47</v>
      </c>
      <c r="N40" s="59">
        <v>224</v>
      </c>
      <c r="O40" s="59">
        <v>121</v>
      </c>
      <c r="P40" s="59">
        <v>115</v>
      </c>
      <c r="Q40" s="59">
        <v>-24</v>
      </c>
      <c r="R40" s="59">
        <v>-19</v>
      </c>
      <c r="S40" s="59">
        <v>32</v>
      </c>
      <c r="T40" s="59">
        <v>59.534716000000003</v>
      </c>
      <c r="U40" s="59">
        <v>101.44981799999999</v>
      </c>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row>
    <row r="41" spans="1:63" x14ac:dyDescent="0.25">
      <c r="A41" s="1"/>
      <c r="B41" s="59"/>
      <c r="C41" s="59"/>
      <c r="D41" s="59"/>
      <c r="E41" s="59"/>
      <c r="F41" s="59"/>
      <c r="G41" s="59"/>
      <c r="H41" s="59"/>
      <c r="I41" s="59"/>
      <c r="J41" s="59"/>
      <c r="K41" s="59"/>
      <c r="L41" s="59"/>
      <c r="M41" s="59"/>
      <c r="N41" s="59"/>
      <c r="O41" s="59"/>
      <c r="P41" s="59"/>
      <c r="Q41" s="59"/>
      <c r="R41" s="59"/>
      <c r="S41" s="59"/>
      <c r="T41" s="59"/>
      <c r="U41" s="59"/>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row>
    <row r="42" spans="1:63" x14ac:dyDescent="0.25">
      <c r="A42" s="16" t="s">
        <v>204</v>
      </c>
      <c r="B42" s="61">
        <v>1320</v>
      </c>
      <c r="C42" s="61">
        <v>1320</v>
      </c>
      <c r="D42" s="61">
        <v>1320</v>
      </c>
      <c r="E42" s="61">
        <v>1320</v>
      </c>
      <c r="F42" s="61">
        <v>1751</v>
      </c>
      <c r="G42" s="61">
        <v>1751</v>
      </c>
      <c r="H42" s="61">
        <v>1751</v>
      </c>
      <c r="I42" s="61">
        <v>1751</v>
      </c>
      <c r="J42" s="61">
        <v>7082</v>
      </c>
      <c r="K42" s="61">
        <f>J42</f>
        <v>7082</v>
      </c>
      <c r="L42" s="61">
        <f>K42</f>
        <v>7082</v>
      </c>
      <c r="M42" s="61">
        <v>7082</v>
      </c>
      <c r="N42" s="61">
        <v>4496</v>
      </c>
      <c r="O42" s="61">
        <v>4495.7644057562648</v>
      </c>
      <c r="P42" s="61">
        <v>4495.7644057562648</v>
      </c>
      <c r="Q42" s="61">
        <v>4495.7644057562648</v>
      </c>
      <c r="R42" s="61">
        <v>3154</v>
      </c>
      <c r="S42" s="61">
        <v>4496</v>
      </c>
      <c r="T42" s="61">
        <v>3154.2099862980804</v>
      </c>
      <c r="U42" s="61">
        <v>3154.2099862980804</v>
      </c>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row>
    <row r="43" spans="1:63" x14ac:dyDescent="0.25">
      <c r="A43" s="73" t="s">
        <v>205</v>
      </c>
      <c r="B43" s="91">
        <v>1382</v>
      </c>
      <c r="C43" s="91">
        <v>1697</v>
      </c>
      <c r="D43" s="91">
        <v>1546</v>
      </c>
      <c r="E43" s="91">
        <v>1751</v>
      </c>
      <c r="F43" s="91">
        <v>4621</v>
      </c>
      <c r="G43" s="91">
        <v>4306</v>
      </c>
      <c r="H43" s="91">
        <v>3858</v>
      </c>
      <c r="I43" s="91">
        <v>7082</v>
      </c>
      <c r="J43" s="91">
        <v>6832</v>
      </c>
      <c r="K43" s="91">
        <v>5365</v>
      </c>
      <c r="L43" s="91">
        <v>5071</v>
      </c>
      <c r="M43" s="91">
        <v>4496</v>
      </c>
      <c r="N43" s="91">
        <v>4744</v>
      </c>
      <c r="O43" s="91">
        <v>3900.1907192743947</v>
      </c>
      <c r="P43" s="91">
        <v>3197</v>
      </c>
      <c r="Q43" s="91">
        <v>3154</v>
      </c>
      <c r="R43" s="91">
        <v>4183</v>
      </c>
      <c r="S43" s="91">
        <v>4744</v>
      </c>
      <c r="T43" s="91">
        <v>7176.0259845934288</v>
      </c>
      <c r="U43" s="91">
        <v>7039.7210646784979</v>
      </c>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row>
    <row r="44" spans="1:63" x14ac:dyDescent="0.25">
      <c r="A44" s="56"/>
      <c r="B44" s="99"/>
      <c r="C44" s="99"/>
      <c r="D44" s="99"/>
      <c r="E44" s="99"/>
      <c r="F44" s="99"/>
      <c r="G44" s="99"/>
      <c r="H44" s="99"/>
      <c r="I44" s="99"/>
      <c r="J44" s="99"/>
      <c r="K44" s="99"/>
      <c r="L44" s="99"/>
      <c r="M44" s="99"/>
      <c r="N44" s="99"/>
      <c r="O44" s="99"/>
      <c r="P44" s="99"/>
      <c r="Q44" s="99"/>
    </row>
    <row r="45" spans="1:63" x14ac:dyDescent="0.25">
      <c r="B45" s="93"/>
      <c r="C45" s="93"/>
      <c r="D45" s="93"/>
      <c r="E45" s="100"/>
      <c r="F45" s="93"/>
      <c r="G45" s="93"/>
      <c r="H45" s="93"/>
      <c r="I45" s="93"/>
      <c r="J45" s="93"/>
      <c r="K45" s="93"/>
      <c r="L45" s="93"/>
      <c r="M45" s="93"/>
      <c r="N45" s="93"/>
      <c r="O45" s="93"/>
      <c r="P45" s="93"/>
      <c r="Q45" s="93"/>
    </row>
    <row r="47" spans="1:63" x14ac:dyDescent="0.25">
      <c r="B47" s="98"/>
      <c r="C47" s="98"/>
      <c r="D47" s="98"/>
      <c r="E47" s="98"/>
      <c r="F47" s="98"/>
      <c r="G47" s="98"/>
      <c r="H47" s="98"/>
      <c r="I47" s="98"/>
      <c r="J47" s="98"/>
      <c r="K47" s="98"/>
      <c r="L47" s="98"/>
    </row>
    <row r="48" spans="1:63" x14ac:dyDescent="0.25">
      <c r="B48" s="98"/>
      <c r="C48" s="98"/>
      <c r="D48" s="98"/>
      <c r="E48" s="98"/>
      <c r="F48" s="98"/>
      <c r="G48" s="98"/>
      <c r="H48" s="98"/>
      <c r="I48" s="98"/>
      <c r="J48" s="98"/>
      <c r="K48" s="98"/>
      <c r="L48" s="98"/>
    </row>
    <row r="49" spans="2:12" x14ac:dyDescent="0.25">
      <c r="B49" s="98"/>
      <c r="C49" s="98"/>
      <c r="D49" s="98"/>
      <c r="E49" s="98"/>
      <c r="F49" s="98"/>
      <c r="G49" s="98"/>
      <c r="H49" s="98"/>
      <c r="I49" s="98"/>
      <c r="J49" s="98"/>
      <c r="K49" s="98"/>
      <c r="L49" s="98"/>
    </row>
    <row r="50" spans="2:12" x14ac:dyDescent="0.25">
      <c r="B50" s="98"/>
      <c r="C50" s="98"/>
      <c r="D50" s="98"/>
      <c r="E50" s="98"/>
      <c r="F50" s="98"/>
      <c r="G50" s="98"/>
      <c r="H50" s="98"/>
      <c r="I50" s="98"/>
      <c r="J50" s="98"/>
      <c r="K50" s="98"/>
      <c r="L50" s="98"/>
    </row>
    <row r="51" spans="2:12" x14ac:dyDescent="0.25">
      <c r="B51" s="98"/>
      <c r="C51" s="98"/>
      <c r="D51" s="98"/>
      <c r="E51" s="98"/>
      <c r="F51" s="98"/>
      <c r="G51" s="98"/>
      <c r="H51" s="98"/>
      <c r="I51" s="98"/>
      <c r="J51" s="98"/>
      <c r="K51" s="98"/>
      <c r="L51" s="98"/>
    </row>
    <row r="52" spans="2:12" x14ac:dyDescent="0.25">
      <c r="B52" s="98"/>
      <c r="C52" s="98"/>
      <c r="D52" s="98"/>
      <c r="E52" s="98"/>
      <c r="F52" s="98"/>
      <c r="G52" s="98"/>
      <c r="H52" s="98"/>
      <c r="I52" s="98"/>
      <c r="J52" s="98"/>
      <c r="K52" s="98"/>
      <c r="L52" s="98"/>
    </row>
    <row r="53" spans="2:12" x14ac:dyDescent="0.25">
      <c r="B53" s="98"/>
      <c r="C53" s="98"/>
      <c r="D53" s="98"/>
      <c r="E53" s="98"/>
      <c r="F53" s="98"/>
      <c r="G53" s="98"/>
      <c r="H53" s="98"/>
      <c r="I53" s="98"/>
      <c r="J53" s="98"/>
      <c r="K53" s="98"/>
      <c r="L53" s="98"/>
    </row>
    <row r="54" spans="2:12" x14ac:dyDescent="0.25">
      <c r="B54" s="98"/>
      <c r="C54" s="98"/>
      <c r="D54" s="98"/>
      <c r="E54" s="98"/>
      <c r="F54" s="98"/>
      <c r="G54" s="98"/>
      <c r="H54" s="98"/>
      <c r="I54" s="98"/>
      <c r="J54" s="98"/>
      <c r="K54" s="98"/>
      <c r="L54" s="98"/>
    </row>
    <row r="55" spans="2:12" x14ac:dyDescent="0.25">
      <c r="B55" s="98"/>
      <c r="C55" s="98"/>
      <c r="D55" s="98"/>
      <c r="E55" s="98"/>
      <c r="F55" s="98"/>
      <c r="G55" s="98"/>
      <c r="H55" s="98"/>
      <c r="I55" s="98"/>
      <c r="J55" s="98"/>
      <c r="K55" s="98"/>
      <c r="L55" s="98"/>
    </row>
    <row r="56" spans="2:12" x14ac:dyDescent="0.25">
      <c r="B56" s="98"/>
      <c r="C56" s="98"/>
      <c r="D56" s="98"/>
      <c r="E56" s="98"/>
      <c r="F56" s="98"/>
      <c r="G56" s="98"/>
      <c r="H56" s="98"/>
      <c r="I56" s="98"/>
      <c r="J56" s="98"/>
      <c r="K56" s="98"/>
      <c r="L56" s="98"/>
    </row>
    <row r="57" spans="2:12" x14ac:dyDescent="0.25">
      <c r="B57" s="98"/>
      <c r="C57" s="98"/>
      <c r="D57" s="98"/>
      <c r="E57" s="98"/>
      <c r="F57" s="98"/>
      <c r="G57" s="98"/>
      <c r="H57" s="98"/>
      <c r="I57" s="98"/>
      <c r="J57" s="98"/>
      <c r="K57" s="98"/>
      <c r="L57" s="98"/>
    </row>
    <row r="58" spans="2:12" x14ac:dyDescent="0.25">
      <c r="B58" s="98"/>
      <c r="C58" s="98"/>
      <c r="D58" s="98"/>
      <c r="E58" s="98"/>
      <c r="F58" s="98"/>
      <c r="G58" s="98"/>
      <c r="H58" s="98"/>
      <c r="I58" s="98"/>
      <c r="J58" s="98"/>
      <c r="K58" s="98"/>
      <c r="L58" s="98"/>
    </row>
    <row r="59" spans="2:12" x14ac:dyDescent="0.25">
      <c r="B59" s="98"/>
      <c r="C59" s="98"/>
      <c r="D59" s="98"/>
      <c r="E59" s="98"/>
      <c r="F59" s="98"/>
      <c r="G59" s="98"/>
      <c r="H59" s="98"/>
      <c r="I59" s="98"/>
      <c r="J59" s="98"/>
      <c r="K59" s="98"/>
      <c r="L59" s="98"/>
    </row>
    <row r="60" spans="2:12" x14ac:dyDescent="0.25">
      <c r="B60" s="98"/>
      <c r="C60" s="98"/>
      <c r="D60" s="98"/>
      <c r="E60" s="98"/>
      <c r="F60" s="98"/>
      <c r="G60" s="98"/>
      <c r="H60" s="98"/>
      <c r="I60" s="98"/>
      <c r="J60" s="98"/>
      <c r="K60" s="98"/>
      <c r="L60" s="98"/>
    </row>
    <row r="61" spans="2:12" x14ac:dyDescent="0.25">
      <c r="B61" s="98"/>
      <c r="C61" s="98"/>
      <c r="D61" s="98"/>
      <c r="E61" s="98"/>
      <c r="F61" s="98"/>
      <c r="G61" s="98"/>
      <c r="H61" s="98"/>
      <c r="I61" s="98"/>
      <c r="J61" s="98"/>
      <c r="K61" s="98"/>
      <c r="L61" s="98"/>
    </row>
    <row r="62" spans="2:12" x14ac:dyDescent="0.25">
      <c r="B62" s="98"/>
      <c r="C62" s="98"/>
      <c r="D62" s="98"/>
      <c r="E62" s="98"/>
      <c r="F62" s="98"/>
      <c r="G62" s="98"/>
      <c r="H62" s="98"/>
      <c r="I62" s="98"/>
      <c r="J62" s="98"/>
      <c r="K62" s="98"/>
      <c r="L62" s="98"/>
    </row>
    <row r="63" spans="2:12" x14ac:dyDescent="0.25">
      <c r="B63" s="98"/>
      <c r="C63" s="98"/>
      <c r="D63" s="98"/>
      <c r="E63" s="98"/>
      <c r="F63" s="98"/>
      <c r="G63" s="98"/>
      <c r="H63" s="98"/>
      <c r="I63" s="98"/>
      <c r="J63" s="98"/>
      <c r="K63" s="98"/>
      <c r="L63" s="98"/>
    </row>
    <row r="64" spans="2:12" x14ac:dyDescent="0.25">
      <c r="B64" s="98"/>
      <c r="C64" s="98"/>
      <c r="D64" s="98"/>
      <c r="E64" s="98"/>
      <c r="F64" s="98"/>
      <c r="G64" s="98"/>
      <c r="H64" s="98"/>
      <c r="I64" s="98"/>
      <c r="J64" s="98"/>
      <c r="K64" s="98"/>
      <c r="L64" s="98"/>
    </row>
    <row r="65" spans="2:12" x14ac:dyDescent="0.25">
      <c r="B65" s="98"/>
      <c r="C65" s="98"/>
      <c r="D65" s="98"/>
      <c r="E65" s="98"/>
      <c r="F65" s="98"/>
      <c r="G65" s="98"/>
      <c r="H65" s="98"/>
      <c r="I65" s="98"/>
      <c r="J65" s="98"/>
      <c r="K65" s="98"/>
      <c r="L65" s="98"/>
    </row>
    <row r="66" spans="2:12" x14ac:dyDescent="0.25">
      <c r="B66" s="98"/>
      <c r="C66" s="98"/>
      <c r="D66" s="98"/>
      <c r="E66" s="98"/>
      <c r="F66" s="98"/>
      <c r="G66" s="98"/>
      <c r="H66" s="98"/>
      <c r="I66" s="98"/>
      <c r="J66" s="98"/>
      <c r="K66" s="98"/>
      <c r="L66" s="98"/>
    </row>
    <row r="67" spans="2:12" x14ac:dyDescent="0.25">
      <c r="B67" s="98"/>
      <c r="C67" s="98"/>
      <c r="D67" s="98"/>
      <c r="E67" s="98"/>
      <c r="F67" s="98"/>
      <c r="G67" s="98"/>
      <c r="H67" s="98"/>
      <c r="I67" s="98"/>
      <c r="J67" s="98"/>
      <c r="K67" s="98"/>
      <c r="L67" s="98"/>
    </row>
    <row r="68" spans="2:12" x14ac:dyDescent="0.25">
      <c r="B68" s="98"/>
      <c r="C68" s="98"/>
      <c r="D68" s="98"/>
      <c r="E68" s="98"/>
      <c r="F68" s="98"/>
      <c r="G68" s="98"/>
      <c r="H68" s="98"/>
      <c r="I68" s="98"/>
      <c r="J68" s="98"/>
      <c r="K68" s="98"/>
      <c r="L68" s="98"/>
    </row>
    <row r="69" spans="2:12" x14ac:dyDescent="0.25">
      <c r="B69" s="98"/>
      <c r="C69" s="98"/>
      <c r="D69" s="98"/>
      <c r="E69" s="98"/>
      <c r="F69" s="98"/>
      <c r="G69" s="98"/>
      <c r="H69" s="98"/>
      <c r="I69" s="98"/>
      <c r="J69" s="98"/>
      <c r="K69" s="98"/>
      <c r="L69" s="98"/>
    </row>
    <row r="70" spans="2:12" x14ac:dyDescent="0.25">
      <c r="B70" s="98"/>
      <c r="C70" s="98"/>
      <c r="D70" s="98"/>
      <c r="E70" s="98"/>
      <c r="F70" s="98"/>
      <c r="G70" s="98"/>
      <c r="H70" s="98"/>
      <c r="I70" s="98"/>
      <c r="J70" s="98"/>
      <c r="K70" s="98"/>
      <c r="L70" s="98"/>
    </row>
    <row r="71" spans="2:12" x14ac:dyDescent="0.25">
      <c r="B71" s="98"/>
      <c r="C71" s="98"/>
      <c r="D71" s="98"/>
      <c r="E71" s="98"/>
      <c r="F71" s="98"/>
      <c r="G71" s="98"/>
      <c r="H71" s="98"/>
      <c r="I71" s="98"/>
      <c r="J71" s="98"/>
      <c r="K71" s="98"/>
      <c r="L71" s="98"/>
    </row>
    <row r="72" spans="2:12" x14ac:dyDescent="0.25">
      <c r="B72" s="98"/>
      <c r="C72" s="98"/>
      <c r="D72" s="98"/>
      <c r="E72" s="98"/>
      <c r="F72" s="98"/>
      <c r="G72" s="98"/>
      <c r="H72" s="98"/>
      <c r="I72" s="98"/>
      <c r="J72" s="98"/>
      <c r="K72" s="98"/>
      <c r="L72" s="98"/>
    </row>
    <row r="73" spans="2:12" x14ac:dyDescent="0.25">
      <c r="B73" s="98"/>
      <c r="C73" s="98"/>
      <c r="D73" s="98"/>
      <c r="E73" s="98"/>
      <c r="F73" s="98"/>
      <c r="G73" s="98"/>
      <c r="H73" s="98"/>
      <c r="I73" s="98"/>
      <c r="J73" s="98"/>
      <c r="K73" s="98"/>
      <c r="L73" s="98"/>
    </row>
    <row r="74" spans="2:12" x14ac:dyDescent="0.25">
      <c r="B74" s="98"/>
      <c r="C74" s="98"/>
      <c r="D74" s="98"/>
      <c r="E74" s="98"/>
      <c r="F74" s="98"/>
      <c r="G74" s="98"/>
      <c r="H74" s="98"/>
      <c r="I74" s="98"/>
      <c r="J74" s="98"/>
      <c r="K74" s="98"/>
      <c r="L74" s="98"/>
    </row>
    <row r="75" spans="2:12" x14ac:dyDescent="0.25">
      <c r="B75" s="98"/>
      <c r="C75" s="98"/>
      <c r="D75" s="98"/>
      <c r="E75" s="98"/>
      <c r="F75" s="98"/>
      <c r="G75" s="98"/>
      <c r="H75" s="98"/>
      <c r="I75" s="98"/>
      <c r="J75" s="98"/>
      <c r="K75" s="98"/>
      <c r="L75" s="98"/>
    </row>
    <row r="76" spans="2:12" x14ac:dyDescent="0.25">
      <c r="B76" s="98"/>
      <c r="C76" s="98"/>
      <c r="D76" s="98"/>
      <c r="E76" s="98"/>
      <c r="F76" s="98"/>
      <c r="G76" s="98"/>
      <c r="H76" s="98"/>
      <c r="I76" s="98"/>
      <c r="J76" s="98"/>
      <c r="K76" s="98"/>
      <c r="L76" s="98"/>
    </row>
    <row r="77" spans="2:12" x14ac:dyDescent="0.25">
      <c r="B77" s="98"/>
      <c r="C77" s="98"/>
      <c r="D77" s="98"/>
      <c r="E77" s="98"/>
      <c r="F77" s="98"/>
      <c r="G77" s="98"/>
      <c r="H77" s="98"/>
      <c r="I77" s="98"/>
      <c r="J77" s="98"/>
      <c r="K77" s="98"/>
      <c r="L77" s="98"/>
    </row>
    <row r="78" spans="2:12" x14ac:dyDescent="0.25">
      <c r="B78" s="98"/>
      <c r="C78" s="98"/>
      <c r="D78" s="98"/>
      <c r="E78" s="98"/>
      <c r="F78" s="98"/>
      <c r="G78" s="98"/>
      <c r="H78" s="98"/>
      <c r="I78" s="98"/>
      <c r="J78" s="98"/>
      <c r="K78" s="98"/>
      <c r="L78" s="98"/>
    </row>
    <row r="79" spans="2:12" x14ac:dyDescent="0.25">
      <c r="B79" s="98"/>
      <c r="C79" s="98"/>
      <c r="D79" s="98"/>
      <c r="E79" s="98"/>
      <c r="F79" s="98"/>
      <c r="G79" s="98"/>
      <c r="H79" s="98"/>
      <c r="I79" s="98"/>
      <c r="J79" s="98"/>
      <c r="K79" s="98"/>
      <c r="L79" s="98"/>
    </row>
    <row r="80" spans="2:12" x14ac:dyDescent="0.25">
      <c r="B80" s="98"/>
      <c r="C80" s="98"/>
      <c r="D80" s="98"/>
      <c r="E80" s="98"/>
      <c r="F80" s="98"/>
      <c r="G80" s="98"/>
      <c r="H80" s="98"/>
      <c r="I80" s="98"/>
      <c r="J80" s="98"/>
      <c r="K80" s="98"/>
      <c r="L80" s="98"/>
    </row>
    <row r="81" spans="2:12" x14ac:dyDescent="0.25">
      <c r="B81" s="98"/>
      <c r="C81" s="98"/>
      <c r="D81" s="98"/>
      <c r="E81" s="98"/>
      <c r="F81" s="98"/>
      <c r="G81" s="98"/>
      <c r="H81" s="98"/>
      <c r="I81" s="98"/>
      <c r="J81" s="98"/>
      <c r="K81" s="98"/>
      <c r="L81" s="98"/>
    </row>
    <row r="82" spans="2:12" x14ac:dyDescent="0.25">
      <c r="B82" s="98"/>
      <c r="C82" s="98"/>
      <c r="D82" s="98"/>
      <c r="E82" s="98"/>
      <c r="F82" s="98"/>
      <c r="G82" s="98"/>
      <c r="H82" s="98"/>
      <c r="I82" s="98"/>
      <c r="J82" s="98"/>
      <c r="K82" s="98"/>
      <c r="L82" s="98"/>
    </row>
    <row r="83" spans="2:12" x14ac:dyDescent="0.25">
      <c r="B83" s="98"/>
      <c r="C83" s="98"/>
      <c r="D83" s="98"/>
      <c r="E83" s="98"/>
      <c r="F83" s="98"/>
      <c r="G83" s="98"/>
      <c r="H83" s="98"/>
      <c r="I83" s="98"/>
      <c r="J83" s="98"/>
      <c r="K83" s="98"/>
      <c r="L83" s="98"/>
    </row>
    <row r="84" spans="2:12" x14ac:dyDescent="0.25">
      <c r="B84" s="98"/>
      <c r="C84" s="98"/>
      <c r="D84" s="98"/>
      <c r="E84" s="98"/>
      <c r="F84" s="98"/>
      <c r="G84" s="98"/>
      <c r="H84" s="98"/>
      <c r="I84" s="98"/>
      <c r="J84" s="98"/>
      <c r="K84" s="98"/>
      <c r="L84" s="98"/>
    </row>
    <row r="85" spans="2:12" x14ac:dyDescent="0.25">
      <c r="B85" s="98"/>
      <c r="C85" s="98"/>
      <c r="D85" s="98"/>
      <c r="E85" s="98"/>
      <c r="F85" s="98"/>
      <c r="G85" s="98"/>
      <c r="H85" s="98"/>
      <c r="I85" s="98"/>
      <c r="J85" s="98"/>
      <c r="K85" s="98"/>
      <c r="L85" s="98"/>
    </row>
    <row r="86" spans="2:12" x14ac:dyDescent="0.25">
      <c r="B86" s="98"/>
      <c r="C86" s="98"/>
      <c r="D86" s="98"/>
      <c r="E86" s="98"/>
      <c r="F86" s="98"/>
      <c r="G86" s="98"/>
      <c r="H86" s="98"/>
      <c r="I86" s="98"/>
      <c r="J86" s="98"/>
      <c r="K86" s="98"/>
      <c r="L86" s="98"/>
    </row>
    <row r="87" spans="2:12" x14ac:dyDescent="0.25">
      <c r="B87" s="98"/>
      <c r="C87" s="98"/>
      <c r="D87" s="98"/>
      <c r="E87" s="98"/>
      <c r="F87" s="98"/>
      <c r="G87" s="98"/>
      <c r="H87" s="98"/>
      <c r="I87" s="98"/>
      <c r="J87" s="98"/>
      <c r="K87" s="98"/>
      <c r="L87" s="98"/>
    </row>
    <row r="88" spans="2:12" x14ac:dyDescent="0.25">
      <c r="B88" s="98"/>
      <c r="C88" s="98"/>
      <c r="D88" s="98"/>
      <c r="E88" s="98"/>
      <c r="F88" s="98"/>
      <c r="G88" s="98"/>
      <c r="H88" s="98"/>
      <c r="I88" s="98"/>
      <c r="J88" s="98"/>
      <c r="K88" s="98"/>
      <c r="L88" s="98"/>
    </row>
    <row r="89" spans="2:12" x14ac:dyDescent="0.25">
      <c r="B89" s="98"/>
      <c r="C89" s="98"/>
      <c r="D89" s="98"/>
      <c r="E89" s="98"/>
      <c r="F89" s="98"/>
      <c r="G89" s="98"/>
      <c r="H89" s="98"/>
      <c r="I89" s="98"/>
      <c r="J89" s="98"/>
      <c r="K89" s="98"/>
      <c r="L89" s="98"/>
    </row>
    <row r="90" spans="2:12" x14ac:dyDescent="0.25">
      <c r="B90" s="98"/>
      <c r="C90" s="98"/>
      <c r="D90" s="98"/>
      <c r="E90" s="98"/>
      <c r="F90" s="98"/>
      <c r="G90" s="98"/>
      <c r="H90" s="98"/>
      <c r="I90" s="98"/>
      <c r="J90" s="98"/>
      <c r="K90" s="98"/>
      <c r="L90" s="98"/>
    </row>
    <row r="91" spans="2:12" x14ac:dyDescent="0.25">
      <c r="B91" s="98"/>
      <c r="C91" s="98"/>
      <c r="D91" s="98"/>
      <c r="E91" s="98"/>
      <c r="F91" s="98"/>
      <c r="G91" s="98"/>
      <c r="H91" s="98"/>
      <c r="I91" s="98"/>
      <c r="J91" s="98"/>
      <c r="K91" s="98"/>
      <c r="L91" s="98"/>
    </row>
    <row r="92" spans="2:12" x14ac:dyDescent="0.25">
      <c r="B92" s="98"/>
      <c r="C92" s="98"/>
      <c r="D92" s="98"/>
      <c r="E92" s="98"/>
      <c r="F92" s="98"/>
      <c r="G92" s="98"/>
      <c r="H92" s="98"/>
      <c r="I92" s="98"/>
      <c r="J92" s="98"/>
      <c r="K92" s="98"/>
      <c r="L92" s="98"/>
    </row>
    <row r="93" spans="2:12" x14ac:dyDescent="0.25">
      <c r="B93" s="98"/>
      <c r="C93" s="98"/>
      <c r="D93" s="98"/>
      <c r="E93" s="98"/>
      <c r="F93" s="98"/>
      <c r="G93" s="98"/>
      <c r="H93" s="98"/>
      <c r="I93" s="98"/>
      <c r="J93" s="98"/>
      <c r="K93" s="98"/>
      <c r="L93" s="98"/>
    </row>
    <row r="94" spans="2:12" x14ac:dyDescent="0.25">
      <c r="B94" s="98"/>
      <c r="C94" s="98"/>
      <c r="D94" s="98"/>
      <c r="E94" s="98"/>
      <c r="F94" s="98"/>
      <c r="G94" s="98"/>
      <c r="H94" s="98"/>
      <c r="I94" s="98"/>
      <c r="J94" s="98"/>
      <c r="K94" s="98"/>
      <c r="L94" s="98"/>
    </row>
    <row r="95" spans="2:12" x14ac:dyDescent="0.25">
      <c r="B95" s="98"/>
      <c r="C95" s="98"/>
      <c r="D95" s="98"/>
      <c r="E95" s="98"/>
      <c r="F95" s="98"/>
      <c r="G95" s="98"/>
      <c r="H95" s="98"/>
      <c r="I95" s="98"/>
      <c r="J95" s="98"/>
      <c r="K95" s="98"/>
      <c r="L95" s="98"/>
    </row>
    <row r="96" spans="2:12" x14ac:dyDescent="0.25">
      <c r="B96" s="98"/>
      <c r="C96" s="98"/>
      <c r="D96" s="98"/>
      <c r="E96" s="98"/>
      <c r="F96" s="98"/>
      <c r="G96" s="98"/>
      <c r="H96" s="98"/>
      <c r="I96" s="98"/>
      <c r="J96" s="98"/>
      <c r="K96" s="98"/>
      <c r="L96" s="98"/>
    </row>
    <row r="97" spans="2:12" x14ac:dyDescent="0.25">
      <c r="B97" s="98"/>
      <c r="C97" s="98"/>
      <c r="D97" s="98"/>
      <c r="E97" s="98"/>
      <c r="F97" s="98"/>
      <c r="G97" s="98"/>
      <c r="H97" s="98"/>
      <c r="I97" s="98"/>
      <c r="J97" s="98"/>
      <c r="K97" s="98"/>
      <c r="L97" s="98"/>
    </row>
    <row r="98" spans="2:12" x14ac:dyDescent="0.25">
      <c r="B98" s="98"/>
      <c r="C98" s="98"/>
      <c r="D98" s="98"/>
      <c r="E98" s="98"/>
      <c r="F98" s="98"/>
      <c r="G98" s="98"/>
      <c r="H98" s="98"/>
      <c r="I98" s="98"/>
      <c r="J98" s="98"/>
      <c r="K98" s="98"/>
      <c r="L98" s="98"/>
    </row>
    <row r="99" spans="2:12" x14ac:dyDescent="0.25">
      <c r="B99" s="98"/>
      <c r="C99" s="98"/>
      <c r="D99" s="98"/>
      <c r="E99" s="98"/>
      <c r="F99" s="98"/>
      <c r="G99" s="98"/>
      <c r="H99" s="98"/>
      <c r="I99" s="98"/>
      <c r="J99" s="98"/>
      <c r="K99" s="98"/>
      <c r="L99" s="98"/>
    </row>
    <row r="100" spans="2:12" x14ac:dyDescent="0.25">
      <c r="B100" s="98"/>
      <c r="C100" s="98"/>
      <c r="D100" s="98"/>
      <c r="E100" s="98"/>
      <c r="F100" s="98"/>
      <c r="G100" s="98"/>
      <c r="H100" s="98"/>
      <c r="I100" s="98"/>
      <c r="J100" s="98"/>
      <c r="K100" s="98"/>
      <c r="L100" s="98"/>
    </row>
    <row r="101" spans="2:12" x14ac:dyDescent="0.25">
      <c r="B101" s="98"/>
      <c r="C101" s="98"/>
      <c r="D101" s="98"/>
      <c r="E101" s="98"/>
      <c r="F101" s="98"/>
      <c r="G101" s="98"/>
      <c r="H101" s="98"/>
      <c r="I101" s="98"/>
      <c r="J101" s="98"/>
      <c r="K101" s="98"/>
      <c r="L101" s="98"/>
    </row>
    <row r="102" spans="2:12" x14ac:dyDescent="0.25">
      <c r="B102" s="98"/>
      <c r="C102" s="98"/>
      <c r="D102" s="98"/>
      <c r="E102" s="98"/>
      <c r="F102" s="98"/>
      <c r="G102" s="98"/>
      <c r="H102" s="98"/>
      <c r="I102" s="98"/>
      <c r="J102" s="98"/>
      <c r="K102" s="98"/>
      <c r="L102" s="98"/>
    </row>
    <row r="103" spans="2:12" x14ac:dyDescent="0.25">
      <c r="B103" s="98"/>
      <c r="C103" s="98"/>
      <c r="D103" s="98"/>
      <c r="E103" s="98"/>
      <c r="F103" s="98"/>
      <c r="G103" s="98"/>
      <c r="H103" s="98"/>
      <c r="I103" s="98"/>
      <c r="J103" s="98"/>
      <c r="K103" s="98"/>
      <c r="L103" s="98"/>
    </row>
    <row r="104" spans="2:12" x14ac:dyDescent="0.25">
      <c r="B104" s="98"/>
      <c r="C104" s="98"/>
      <c r="D104" s="98"/>
      <c r="E104" s="98"/>
      <c r="F104" s="98"/>
      <c r="G104" s="98"/>
      <c r="H104" s="98"/>
      <c r="I104" s="98"/>
      <c r="J104" s="98"/>
      <c r="K104" s="98"/>
      <c r="L104" s="98"/>
    </row>
    <row r="105" spans="2:12" x14ac:dyDescent="0.25">
      <c r="B105" s="98"/>
      <c r="C105" s="98"/>
      <c r="D105" s="98"/>
      <c r="E105" s="98"/>
      <c r="F105" s="98"/>
      <c r="G105" s="98"/>
      <c r="H105" s="98"/>
      <c r="I105" s="98"/>
      <c r="J105" s="98"/>
      <c r="K105" s="98"/>
      <c r="L105" s="98"/>
    </row>
    <row r="106" spans="2:12" x14ac:dyDescent="0.25">
      <c r="B106" s="98"/>
      <c r="C106" s="98"/>
      <c r="D106" s="98"/>
      <c r="E106" s="98"/>
      <c r="F106" s="98"/>
      <c r="G106" s="98"/>
      <c r="H106" s="98"/>
      <c r="I106" s="98"/>
      <c r="J106" s="98"/>
      <c r="K106" s="98"/>
      <c r="L106" s="98"/>
    </row>
    <row r="107" spans="2:12" x14ac:dyDescent="0.25">
      <c r="B107" s="98"/>
      <c r="C107" s="98"/>
      <c r="D107" s="98"/>
      <c r="E107" s="98"/>
      <c r="F107" s="98"/>
      <c r="G107" s="98"/>
      <c r="H107" s="98"/>
      <c r="I107" s="98"/>
      <c r="J107" s="98"/>
      <c r="K107" s="98"/>
      <c r="L107" s="98"/>
    </row>
    <row r="108" spans="2:12" x14ac:dyDescent="0.25">
      <c r="B108" s="98"/>
      <c r="C108" s="98"/>
      <c r="D108" s="98"/>
      <c r="E108" s="98"/>
      <c r="F108" s="98"/>
      <c r="G108" s="98"/>
      <c r="H108" s="98"/>
      <c r="I108" s="98"/>
      <c r="J108" s="98"/>
      <c r="K108" s="98"/>
      <c r="L108" s="98"/>
    </row>
    <row r="109" spans="2:12" x14ac:dyDescent="0.25">
      <c r="B109" s="98"/>
      <c r="C109" s="98"/>
      <c r="D109" s="98"/>
      <c r="E109" s="98"/>
      <c r="F109" s="98"/>
      <c r="G109" s="98"/>
      <c r="H109" s="98"/>
      <c r="I109" s="98"/>
      <c r="J109" s="98"/>
      <c r="K109" s="98"/>
      <c r="L109" s="98"/>
    </row>
    <row r="110" spans="2:12" x14ac:dyDescent="0.25">
      <c r="B110" s="98"/>
      <c r="C110" s="98"/>
      <c r="D110" s="98"/>
      <c r="E110" s="98"/>
      <c r="F110" s="98"/>
      <c r="G110" s="98"/>
      <c r="H110" s="98"/>
      <c r="I110" s="98"/>
      <c r="J110" s="98"/>
      <c r="K110" s="98"/>
      <c r="L110" s="98"/>
    </row>
    <row r="111" spans="2:12" x14ac:dyDescent="0.25">
      <c r="B111" s="98"/>
      <c r="C111" s="98"/>
      <c r="D111" s="98"/>
      <c r="E111" s="98"/>
      <c r="F111" s="98"/>
      <c r="G111" s="98"/>
      <c r="H111" s="98"/>
      <c r="I111" s="98"/>
      <c r="J111" s="98"/>
      <c r="K111" s="98"/>
      <c r="L111" s="98"/>
    </row>
    <row r="112" spans="2:12" x14ac:dyDescent="0.25">
      <c r="B112" s="98"/>
      <c r="C112" s="98"/>
      <c r="D112" s="98"/>
      <c r="E112" s="98"/>
      <c r="F112" s="98"/>
      <c r="G112" s="98"/>
      <c r="H112" s="98"/>
      <c r="I112" s="98"/>
      <c r="J112" s="98"/>
      <c r="K112" s="98"/>
      <c r="L112" s="98"/>
    </row>
    <row r="113" spans="2:12" x14ac:dyDescent="0.25">
      <c r="B113" s="98"/>
      <c r="C113" s="98"/>
      <c r="D113" s="98"/>
      <c r="E113" s="98"/>
      <c r="F113" s="98"/>
      <c r="G113" s="98"/>
      <c r="H113" s="98"/>
      <c r="I113" s="98"/>
      <c r="J113" s="98"/>
      <c r="K113" s="98"/>
      <c r="L113" s="98"/>
    </row>
    <row r="114" spans="2:12" x14ac:dyDescent="0.25">
      <c r="B114" s="98"/>
      <c r="C114" s="98"/>
      <c r="D114" s="98"/>
      <c r="E114" s="98"/>
      <c r="F114" s="98"/>
      <c r="G114" s="98"/>
      <c r="H114" s="98"/>
      <c r="I114" s="98"/>
      <c r="J114" s="98"/>
      <c r="K114" s="98"/>
      <c r="L114" s="98"/>
    </row>
    <row r="115" spans="2:12" x14ac:dyDescent="0.25">
      <c r="B115" s="98"/>
      <c r="C115" s="98"/>
      <c r="D115" s="98"/>
      <c r="E115" s="98"/>
      <c r="F115" s="98"/>
      <c r="G115" s="98"/>
      <c r="H115" s="98"/>
      <c r="I115" s="98"/>
      <c r="J115" s="98"/>
      <c r="K115" s="98"/>
      <c r="L115" s="98"/>
    </row>
    <row r="116" spans="2:12" x14ac:dyDescent="0.25">
      <c r="B116" s="98"/>
      <c r="C116" s="98"/>
      <c r="D116" s="98"/>
      <c r="E116" s="98"/>
      <c r="F116" s="98"/>
      <c r="G116" s="98"/>
      <c r="H116" s="98"/>
      <c r="I116" s="98"/>
      <c r="J116" s="98"/>
      <c r="K116" s="98"/>
      <c r="L116" s="98"/>
    </row>
    <row r="117" spans="2:12" x14ac:dyDescent="0.25">
      <c r="B117" s="98"/>
      <c r="C117" s="98"/>
      <c r="D117" s="98"/>
      <c r="E117" s="98"/>
      <c r="F117" s="98"/>
      <c r="G117" s="98"/>
      <c r="H117" s="98"/>
      <c r="I117" s="98"/>
      <c r="J117" s="98"/>
      <c r="K117" s="98"/>
      <c r="L117" s="98"/>
    </row>
    <row r="118" spans="2:12" x14ac:dyDescent="0.25">
      <c r="B118" s="98"/>
      <c r="C118" s="98"/>
      <c r="D118" s="98"/>
      <c r="E118" s="98"/>
      <c r="F118" s="98"/>
      <c r="G118" s="98"/>
      <c r="H118" s="98"/>
      <c r="I118" s="98"/>
      <c r="J118" s="98"/>
      <c r="K118" s="98"/>
      <c r="L118" s="98"/>
    </row>
    <row r="119" spans="2:12" x14ac:dyDescent="0.25">
      <c r="B119" s="98"/>
      <c r="C119" s="98"/>
      <c r="D119" s="98"/>
      <c r="E119" s="98"/>
      <c r="F119" s="98"/>
      <c r="G119" s="98"/>
      <c r="H119" s="98"/>
      <c r="I119" s="98"/>
      <c r="J119" s="98"/>
      <c r="K119" s="98"/>
      <c r="L119" s="98"/>
    </row>
    <row r="120" spans="2:12" x14ac:dyDescent="0.25">
      <c r="B120" s="98"/>
      <c r="C120" s="98"/>
      <c r="D120" s="98"/>
      <c r="E120" s="98"/>
      <c r="F120" s="98"/>
      <c r="G120" s="98"/>
      <c r="H120" s="98"/>
      <c r="I120" s="98"/>
      <c r="J120" s="98"/>
      <c r="K120" s="98"/>
      <c r="L120" s="98"/>
    </row>
    <row r="121" spans="2:12" x14ac:dyDescent="0.25">
      <c r="B121" s="98"/>
      <c r="C121" s="98"/>
      <c r="D121" s="98"/>
      <c r="E121" s="98"/>
      <c r="F121" s="98"/>
      <c r="G121" s="98"/>
      <c r="H121" s="98"/>
      <c r="I121" s="98"/>
      <c r="J121" s="98"/>
      <c r="K121" s="98"/>
      <c r="L121" s="98"/>
    </row>
    <row r="122" spans="2:12" x14ac:dyDescent="0.25">
      <c r="B122" s="98"/>
      <c r="C122" s="98"/>
      <c r="D122" s="98"/>
      <c r="E122" s="98"/>
      <c r="F122" s="98"/>
      <c r="G122" s="98"/>
      <c r="H122" s="98"/>
      <c r="I122" s="98"/>
      <c r="J122" s="98"/>
      <c r="K122" s="98"/>
      <c r="L122" s="98"/>
    </row>
    <row r="123" spans="2:12" x14ac:dyDescent="0.25">
      <c r="B123" s="98"/>
      <c r="C123" s="98"/>
      <c r="D123" s="98"/>
      <c r="E123" s="98"/>
      <c r="F123" s="98"/>
      <c r="G123" s="98"/>
      <c r="H123" s="98"/>
      <c r="I123" s="98"/>
      <c r="J123" s="98"/>
      <c r="K123" s="98"/>
      <c r="L123" s="98"/>
    </row>
    <row r="124" spans="2:12" x14ac:dyDescent="0.25">
      <c r="B124" s="98"/>
      <c r="C124" s="98"/>
      <c r="D124" s="98"/>
      <c r="E124" s="98"/>
      <c r="F124" s="98"/>
      <c r="G124" s="98"/>
      <c r="H124" s="98"/>
      <c r="I124" s="98"/>
      <c r="J124" s="98"/>
      <c r="K124" s="98"/>
      <c r="L124" s="98"/>
    </row>
    <row r="125" spans="2:12" x14ac:dyDescent="0.25">
      <c r="B125" s="98"/>
      <c r="C125" s="98"/>
      <c r="D125" s="98"/>
      <c r="E125" s="98"/>
      <c r="F125" s="98"/>
      <c r="G125" s="98"/>
      <c r="H125" s="98"/>
      <c r="I125" s="98"/>
      <c r="J125" s="98"/>
      <c r="K125" s="98"/>
      <c r="L125" s="98"/>
    </row>
    <row r="126" spans="2:12" x14ac:dyDescent="0.25">
      <c r="B126" s="98"/>
      <c r="C126" s="98"/>
      <c r="D126" s="98"/>
      <c r="E126" s="98"/>
      <c r="F126" s="98"/>
      <c r="G126" s="98"/>
      <c r="H126" s="98"/>
      <c r="I126" s="98"/>
      <c r="J126" s="98"/>
      <c r="K126" s="98"/>
      <c r="L126" s="98"/>
    </row>
    <row r="127" spans="2:12" x14ac:dyDescent="0.25">
      <c r="B127" s="98"/>
      <c r="C127" s="98"/>
      <c r="D127" s="98"/>
      <c r="E127" s="98"/>
      <c r="F127" s="98"/>
      <c r="G127" s="98"/>
      <c r="H127" s="98"/>
      <c r="I127" s="98"/>
      <c r="J127" s="98"/>
      <c r="K127" s="98"/>
      <c r="L127" s="98"/>
    </row>
    <row r="128" spans="2:12" x14ac:dyDescent="0.25">
      <c r="B128" s="98"/>
      <c r="C128" s="98"/>
      <c r="D128" s="98"/>
      <c r="E128" s="98"/>
      <c r="F128" s="98"/>
      <c r="G128" s="98"/>
      <c r="H128" s="98"/>
      <c r="I128" s="98"/>
      <c r="J128" s="98"/>
      <c r="K128" s="98"/>
      <c r="L128" s="98"/>
    </row>
    <row r="129" spans="2:12" x14ac:dyDescent="0.25">
      <c r="B129" s="98"/>
      <c r="C129" s="98"/>
      <c r="D129" s="98"/>
      <c r="E129" s="98"/>
      <c r="F129" s="98"/>
      <c r="G129" s="98"/>
      <c r="H129" s="98"/>
      <c r="I129" s="98"/>
      <c r="J129" s="98"/>
      <c r="K129" s="98"/>
      <c r="L129" s="98"/>
    </row>
    <row r="130" spans="2:12" x14ac:dyDescent="0.25">
      <c r="B130" s="98"/>
      <c r="C130" s="98"/>
      <c r="D130" s="98"/>
      <c r="E130" s="98"/>
      <c r="F130" s="98"/>
      <c r="G130" s="98"/>
      <c r="H130" s="98"/>
      <c r="I130" s="98"/>
      <c r="J130" s="98"/>
      <c r="K130" s="98"/>
      <c r="L130" s="98"/>
    </row>
    <row r="131" spans="2:12" x14ac:dyDescent="0.25">
      <c r="B131" s="98"/>
      <c r="C131" s="98"/>
      <c r="D131" s="98"/>
      <c r="E131" s="98"/>
      <c r="F131" s="98"/>
      <c r="G131" s="98"/>
      <c r="H131" s="98"/>
      <c r="I131" s="98"/>
      <c r="J131" s="98"/>
      <c r="K131" s="98"/>
      <c r="L131" s="98"/>
    </row>
    <row r="132" spans="2:12" x14ac:dyDescent="0.25">
      <c r="B132" s="98"/>
      <c r="C132" s="98"/>
      <c r="D132" s="98"/>
      <c r="E132" s="98"/>
      <c r="F132" s="98"/>
      <c r="G132" s="98"/>
      <c r="H132" s="98"/>
      <c r="I132" s="98"/>
      <c r="J132" s="98"/>
      <c r="K132" s="98"/>
      <c r="L132" s="98"/>
    </row>
    <row r="133" spans="2:12" x14ac:dyDescent="0.25">
      <c r="B133" s="98"/>
      <c r="C133" s="98"/>
      <c r="D133" s="98"/>
      <c r="E133" s="98"/>
      <c r="F133" s="98"/>
      <c r="G133" s="98"/>
      <c r="H133" s="98"/>
      <c r="I133" s="98"/>
      <c r="J133" s="98"/>
      <c r="K133" s="98"/>
      <c r="L133" s="98"/>
    </row>
    <row r="134" spans="2:12" x14ac:dyDescent="0.25">
      <c r="B134" s="98"/>
      <c r="C134" s="98"/>
      <c r="D134" s="98"/>
      <c r="E134" s="98"/>
      <c r="F134" s="98"/>
      <c r="G134" s="98"/>
      <c r="H134" s="98"/>
      <c r="I134" s="98"/>
      <c r="J134" s="98"/>
      <c r="K134" s="98"/>
      <c r="L134" s="98"/>
    </row>
    <row r="135" spans="2:12" x14ac:dyDescent="0.25">
      <c r="B135" s="98"/>
      <c r="C135" s="98"/>
      <c r="D135" s="98"/>
      <c r="E135" s="98"/>
      <c r="F135" s="98"/>
      <c r="G135" s="98"/>
      <c r="H135" s="98"/>
      <c r="I135" s="98"/>
      <c r="J135" s="98"/>
      <c r="K135" s="98"/>
      <c r="L135" s="98"/>
    </row>
    <row r="136" spans="2:12" x14ac:dyDescent="0.25">
      <c r="B136" s="98"/>
      <c r="C136" s="98"/>
      <c r="D136" s="98"/>
      <c r="E136" s="98"/>
      <c r="F136" s="98"/>
      <c r="G136" s="98"/>
      <c r="H136" s="98"/>
      <c r="I136" s="98"/>
      <c r="J136" s="98"/>
      <c r="K136" s="98"/>
      <c r="L136" s="98"/>
    </row>
    <row r="137" spans="2:12" x14ac:dyDescent="0.25">
      <c r="B137" s="98"/>
      <c r="C137" s="98"/>
      <c r="D137" s="98"/>
      <c r="E137" s="98"/>
      <c r="F137" s="98"/>
      <c r="G137" s="98"/>
      <c r="H137" s="98"/>
      <c r="I137" s="98"/>
      <c r="J137" s="98"/>
      <c r="K137" s="98"/>
      <c r="L137" s="98"/>
    </row>
    <row r="138" spans="2:12" x14ac:dyDescent="0.25">
      <c r="B138" s="98"/>
      <c r="C138" s="98"/>
      <c r="D138" s="98"/>
      <c r="E138" s="98"/>
      <c r="F138" s="98"/>
      <c r="G138" s="98"/>
      <c r="H138" s="98"/>
      <c r="I138" s="98"/>
      <c r="J138" s="98"/>
      <c r="K138" s="98"/>
      <c r="L138" s="98"/>
    </row>
    <row r="139" spans="2:12" x14ac:dyDescent="0.25">
      <c r="B139" s="98"/>
      <c r="C139" s="98"/>
      <c r="D139" s="98"/>
      <c r="E139" s="98"/>
      <c r="F139" s="98"/>
      <c r="G139" s="98"/>
      <c r="H139" s="98"/>
      <c r="I139" s="98"/>
      <c r="J139" s="98"/>
      <c r="K139" s="98"/>
      <c r="L139" s="98"/>
    </row>
    <row r="140" spans="2:12" x14ac:dyDescent="0.25">
      <c r="B140" s="98"/>
      <c r="C140" s="98"/>
      <c r="D140" s="98"/>
      <c r="E140" s="98"/>
      <c r="F140" s="98"/>
      <c r="G140" s="98"/>
      <c r="H140" s="98"/>
      <c r="I140" s="98"/>
      <c r="J140" s="98"/>
      <c r="K140" s="98"/>
      <c r="L140" s="98"/>
    </row>
    <row r="141" spans="2:12" x14ac:dyDescent="0.25">
      <c r="B141" s="98"/>
      <c r="C141" s="98"/>
      <c r="D141" s="98"/>
      <c r="E141" s="98"/>
      <c r="F141" s="98"/>
      <c r="G141" s="98"/>
      <c r="H141" s="98"/>
      <c r="I141" s="98"/>
      <c r="J141" s="98"/>
      <c r="K141" s="98"/>
      <c r="L141" s="98"/>
    </row>
    <row r="142" spans="2:12" x14ac:dyDescent="0.25">
      <c r="B142" s="98"/>
      <c r="C142" s="98"/>
      <c r="D142" s="98"/>
      <c r="E142" s="98"/>
      <c r="F142" s="98"/>
      <c r="G142" s="98"/>
      <c r="H142" s="98"/>
      <c r="I142" s="98"/>
      <c r="J142" s="98"/>
      <c r="K142" s="98"/>
      <c r="L142" s="98"/>
    </row>
    <row r="143" spans="2:12" x14ac:dyDescent="0.25">
      <c r="B143" s="98"/>
      <c r="C143" s="98"/>
      <c r="D143" s="98"/>
      <c r="E143" s="98"/>
      <c r="F143" s="98"/>
      <c r="G143" s="98"/>
      <c r="H143" s="98"/>
      <c r="I143" s="98"/>
      <c r="J143" s="98"/>
      <c r="K143" s="98"/>
      <c r="L143" s="98"/>
    </row>
    <row r="144" spans="2:12" x14ac:dyDescent="0.25">
      <c r="B144" s="98"/>
      <c r="C144" s="98"/>
      <c r="D144" s="98"/>
      <c r="E144" s="98"/>
      <c r="F144" s="98"/>
      <c r="G144" s="98"/>
      <c r="H144" s="98"/>
      <c r="I144" s="98"/>
      <c r="J144" s="98"/>
      <c r="K144" s="98"/>
      <c r="L144" s="98"/>
    </row>
    <row r="145" spans="2:12" x14ac:dyDescent="0.25">
      <c r="B145" s="98"/>
      <c r="C145" s="98"/>
      <c r="D145" s="98"/>
      <c r="E145" s="98"/>
      <c r="F145" s="98"/>
      <c r="G145" s="98"/>
      <c r="H145" s="98"/>
      <c r="I145" s="98"/>
      <c r="J145" s="98"/>
      <c r="K145" s="98"/>
      <c r="L145" s="98"/>
    </row>
    <row r="146" spans="2:12" x14ac:dyDescent="0.25">
      <c r="B146" s="98"/>
      <c r="C146" s="98"/>
      <c r="D146" s="98"/>
      <c r="E146" s="98"/>
      <c r="F146" s="98"/>
      <c r="G146" s="98"/>
      <c r="H146" s="98"/>
      <c r="I146" s="98"/>
      <c r="J146" s="98"/>
      <c r="K146" s="98"/>
      <c r="L146" s="98"/>
    </row>
    <row r="147" spans="2:12" x14ac:dyDescent="0.25">
      <c r="B147" s="98"/>
      <c r="C147" s="98"/>
      <c r="D147" s="98"/>
      <c r="E147" s="98"/>
      <c r="F147" s="98"/>
      <c r="G147" s="98"/>
      <c r="H147" s="98"/>
      <c r="I147" s="98"/>
      <c r="J147" s="98"/>
      <c r="K147" s="98"/>
      <c r="L147" s="98"/>
    </row>
    <row r="148" spans="2:12" x14ac:dyDescent="0.25">
      <c r="B148" s="98"/>
      <c r="C148" s="98"/>
      <c r="D148" s="98"/>
      <c r="E148" s="98"/>
      <c r="F148" s="98"/>
      <c r="G148" s="98"/>
      <c r="H148" s="98"/>
      <c r="I148" s="98"/>
      <c r="J148" s="98"/>
      <c r="K148" s="98"/>
      <c r="L148" s="98"/>
    </row>
    <row r="149" spans="2:12" x14ac:dyDescent="0.25">
      <c r="B149" s="98"/>
      <c r="C149" s="98"/>
      <c r="D149" s="98"/>
      <c r="E149" s="98"/>
      <c r="F149" s="98"/>
      <c r="G149" s="98"/>
      <c r="H149" s="98"/>
      <c r="I149" s="98"/>
      <c r="J149" s="98"/>
      <c r="K149" s="98"/>
      <c r="L149" s="98"/>
    </row>
    <row r="150" spans="2:12" x14ac:dyDescent="0.25">
      <c r="B150" s="98"/>
      <c r="C150" s="98"/>
      <c r="D150" s="98"/>
      <c r="E150" s="98"/>
      <c r="F150" s="98"/>
      <c r="G150" s="98"/>
      <c r="H150" s="98"/>
      <c r="I150" s="98"/>
      <c r="J150" s="98"/>
      <c r="K150" s="98"/>
      <c r="L150" s="98"/>
    </row>
    <row r="151" spans="2:12" x14ac:dyDescent="0.25">
      <c r="B151" s="98"/>
      <c r="C151" s="98"/>
      <c r="D151" s="98"/>
      <c r="E151" s="98"/>
      <c r="F151" s="98"/>
      <c r="G151" s="98"/>
      <c r="H151" s="98"/>
      <c r="I151" s="98"/>
      <c r="J151" s="98"/>
      <c r="K151" s="98"/>
      <c r="L151" s="98"/>
    </row>
    <row r="152" spans="2:12" x14ac:dyDescent="0.25">
      <c r="B152" s="98"/>
      <c r="C152" s="98"/>
      <c r="D152" s="98"/>
      <c r="E152" s="98"/>
      <c r="F152" s="98"/>
      <c r="G152" s="98"/>
      <c r="H152" s="98"/>
      <c r="I152" s="98"/>
      <c r="J152" s="98"/>
      <c r="K152" s="98"/>
      <c r="L152" s="98"/>
    </row>
    <row r="153" spans="2:12" x14ac:dyDescent="0.25">
      <c r="B153" s="98"/>
      <c r="C153" s="98"/>
      <c r="D153" s="98"/>
      <c r="E153" s="98"/>
      <c r="F153" s="98"/>
      <c r="G153" s="98"/>
      <c r="H153" s="98"/>
      <c r="I153" s="98"/>
      <c r="J153" s="98"/>
      <c r="K153" s="98"/>
      <c r="L153" s="98"/>
    </row>
    <row r="154" spans="2:12" x14ac:dyDescent="0.25">
      <c r="B154" s="98"/>
      <c r="C154" s="98"/>
      <c r="D154" s="98"/>
      <c r="E154" s="98"/>
      <c r="F154" s="98"/>
      <c r="G154" s="98"/>
      <c r="H154" s="98"/>
      <c r="I154" s="98"/>
      <c r="J154" s="98"/>
      <c r="K154" s="98"/>
      <c r="L154" s="98"/>
    </row>
    <row r="155" spans="2:12" x14ac:dyDescent="0.25">
      <c r="B155" s="98"/>
      <c r="C155" s="98"/>
      <c r="D155" s="98"/>
      <c r="E155" s="98"/>
      <c r="F155" s="98"/>
      <c r="G155" s="98"/>
      <c r="H155" s="98"/>
      <c r="I155" s="98"/>
      <c r="J155" s="98"/>
      <c r="K155" s="98"/>
      <c r="L155" s="98"/>
    </row>
    <row r="156" spans="2:12" x14ac:dyDescent="0.25">
      <c r="B156" s="98"/>
      <c r="C156" s="98"/>
      <c r="D156" s="98"/>
      <c r="E156" s="98"/>
      <c r="F156" s="98"/>
      <c r="G156" s="98"/>
      <c r="H156" s="98"/>
      <c r="I156" s="98"/>
      <c r="J156" s="98"/>
      <c r="K156" s="98"/>
      <c r="L156" s="98"/>
    </row>
    <row r="157" spans="2:12" x14ac:dyDescent="0.25">
      <c r="B157" s="98"/>
      <c r="C157" s="98"/>
      <c r="D157" s="98"/>
      <c r="E157" s="98"/>
      <c r="F157" s="98"/>
      <c r="G157" s="98"/>
      <c r="H157" s="98"/>
      <c r="I157" s="98"/>
      <c r="J157" s="98"/>
      <c r="K157" s="98"/>
      <c r="L157" s="98"/>
    </row>
    <row r="158" spans="2:12" x14ac:dyDescent="0.25">
      <c r="B158" s="98"/>
      <c r="C158" s="98"/>
      <c r="D158" s="98"/>
      <c r="E158" s="98"/>
      <c r="F158" s="98"/>
      <c r="G158" s="98"/>
      <c r="H158" s="98"/>
      <c r="I158" s="98"/>
      <c r="J158" s="98"/>
      <c r="K158" s="98"/>
      <c r="L158" s="98"/>
    </row>
    <row r="159" spans="2:12" x14ac:dyDescent="0.25">
      <c r="B159" s="98"/>
      <c r="C159" s="98"/>
      <c r="D159" s="98"/>
      <c r="E159" s="98"/>
      <c r="F159" s="98"/>
      <c r="G159" s="98"/>
      <c r="H159" s="98"/>
      <c r="I159" s="98"/>
      <c r="J159" s="98"/>
      <c r="K159" s="98"/>
      <c r="L159" s="98"/>
    </row>
    <row r="160" spans="2:12" x14ac:dyDescent="0.25">
      <c r="B160" s="98"/>
      <c r="C160" s="98"/>
      <c r="D160" s="98"/>
      <c r="E160" s="98"/>
      <c r="F160" s="98"/>
      <c r="G160" s="98"/>
      <c r="H160" s="98"/>
      <c r="I160" s="98"/>
      <c r="J160" s="98"/>
      <c r="K160" s="98"/>
      <c r="L160" s="98"/>
    </row>
    <row r="161" spans="2:12" x14ac:dyDescent="0.25">
      <c r="B161" s="98"/>
      <c r="C161" s="98"/>
      <c r="D161" s="98"/>
      <c r="E161" s="98"/>
      <c r="F161" s="98"/>
      <c r="G161" s="98"/>
      <c r="H161" s="98"/>
      <c r="I161" s="98"/>
      <c r="J161" s="98"/>
      <c r="K161" s="98"/>
      <c r="L161" s="98"/>
    </row>
    <row r="162" spans="2:12" x14ac:dyDescent="0.25">
      <c r="B162" s="98"/>
      <c r="C162" s="98"/>
      <c r="D162" s="98"/>
      <c r="E162" s="98"/>
      <c r="F162" s="98"/>
      <c r="G162" s="98"/>
      <c r="H162" s="98"/>
      <c r="I162" s="98"/>
      <c r="J162" s="98"/>
      <c r="K162" s="98"/>
      <c r="L162" s="98"/>
    </row>
    <row r="163" spans="2:12" x14ac:dyDescent="0.25">
      <c r="B163" s="98"/>
      <c r="C163" s="98"/>
      <c r="D163" s="98"/>
      <c r="E163" s="98"/>
      <c r="F163" s="98"/>
      <c r="G163" s="98"/>
      <c r="H163" s="98"/>
      <c r="I163" s="98"/>
      <c r="J163" s="98"/>
      <c r="K163" s="98"/>
      <c r="L163" s="98"/>
    </row>
    <row r="164" spans="2:12" x14ac:dyDescent="0.25">
      <c r="B164" s="98"/>
      <c r="C164" s="98"/>
      <c r="D164" s="98"/>
      <c r="E164" s="98"/>
      <c r="F164" s="98"/>
      <c r="G164" s="98"/>
      <c r="H164" s="98"/>
      <c r="I164" s="98"/>
      <c r="J164" s="98"/>
      <c r="K164" s="98"/>
      <c r="L164" s="98"/>
    </row>
    <row r="165" spans="2:12" x14ac:dyDescent="0.25">
      <c r="B165" s="98"/>
      <c r="C165" s="98"/>
      <c r="D165" s="98"/>
      <c r="E165" s="98"/>
      <c r="F165" s="98"/>
      <c r="G165" s="98"/>
      <c r="H165" s="98"/>
      <c r="I165" s="98"/>
      <c r="J165" s="98"/>
      <c r="K165" s="98"/>
      <c r="L165" s="98"/>
    </row>
    <row r="166" spans="2:12" x14ac:dyDescent="0.25">
      <c r="B166" s="98"/>
      <c r="C166" s="98"/>
      <c r="D166" s="98"/>
      <c r="E166" s="98"/>
      <c r="F166" s="98"/>
      <c r="G166" s="98"/>
      <c r="H166" s="98"/>
      <c r="I166" s="98"/>
      <c r="J166" s="98"/>
      <c r="K166" s="98"/>
      <c r="L166" s="98"/>
    </row>
    <row r="167" spans="2:12" x14ac:dyDescent="0.25">
      <c r="B167" s="98"/>
      <c r="C167" s="98"/>
      <c r="D167" s="98"/>
      <c r="E167" s="98"/>
      <c r="F167" s="98"/>
      <c r="G167" s="98"/>
      <c r="H167" s="98"/>
      <c r="I167" s="98"/>
      <c r="J167" s="98"/>
      <c r="K167" s="98"/>
      <c r="L167" s="98"/>
    </row>
    <row r="168" spans="2:12" x14ac:dyDescent="0.25">
      <c r="B168" s="98"/>
      <c r="C168" s="98"/>
      <c r="D168" s="98"/>
      <c r="E168" s="98"/>
      <c r="F168" s="98"/>
      <c r="G168" s="98"/>
      <c r="H168" s="98"/>
      <c r="I168" s="98"/>
      <c r="J168" s="98"/>
      <c r="K168" s="98"/>
      <c r="L168" s="98"/>
    </row>
    <row r="169" spans="2:12" x14ac:dyDescent="0.25">
      <c r="B169" s="98"/>
      <c r="C169" s="98"/>
      <c r="D169" s="98"/>
      <c r="E169" s="98"/>
      <c r="F169" s="98"/>
      <c r="G169" s="98"/>
      <c r="H169" s="98"/>
      <c r="I169" s="98"/>
      <c r="J169" s="98"/>
      <c r="K169" s="98"/>
      <c r="L169" s="98"/>
    </row>
    <row r="170" spans="2:12" x14ac:dyDescent="0.25">
      <c r="B170" s="98"/>
      <c r="C170" s="98"/>
      <c r="D170" s="98"/>
      <c r="E170" s="98"/>
      <c r="F170" s="98"/>
      <c r="G170" s="98"/>
      <c r="H170" s="98"/>
      <c r="I170" s="98"/>
      <c r="J170" s="98"/>
      <c r="K170" s="98"/>
      <c r="L170" s="98"/>
    </row>
    <row r="171" spans="2:12" x14ac:dyDescent="0.25">
      <c r="B171" s="98"/>
      <c r="C171" s="98"/>
      <c r="D171" s="98"/>
      <c r="E171" s="98"/>
      <c r="F171" s="98"/>
      <c r="G171" s="98"/>
      <c r="H171" s="98"/>
      <c r="I171" s="98"/>
      <c r="J171" s="98"/>
      <c r="K171" s="98"/>
      <c r="L171" s="98"/>
    </row>
    <row r="172" spans="2:12" x14ac:dyDescent="0.25">
      <c r="B172" s="98"/>
      <c r="C172" s="98"/>
      <c r="D172" s="98"/>
      <c r="E172" s="98"/>
      <c r="F172" s="98"/>
      <c r="G172" s="98"/>
      <c r="H172" s="98"/>
      <c r="I172" s="98"/>
      <c r="J172" s="98"/>
      <c r="K172" s="98"/>
      <c r="L172" s="98"/>
    </row>
    <row r="173" spans="2:12" x14ac:dyDescent="0.25">
      <c r="B173" s="98"/>
      <c r="C173" s="98"/>
      <c r="D173" s="98"/>
      <c r="E173" s="98"/>
      <c r="F173" s="98"/>
      <c r="G173" s="98"/>
      <c r="H173" s="98"/>
      <c r="I173" s="98"/>
      <c r="J173" s="98"/>
      <c r="K173" s="98"/>
      <c r="L173" s="98"/>
    </row>
    <row r="174" spans="2:12" x14ac:dyDescent="0.25">
      <c r="B174" s="98"/>
      <c r="C174" s="98"/>
      <c r="D174" s="98"/>
      <c r="E174" s="98"/>
      <c r="F174" s="98"/>
      <c r="G174" s="98"/>
      <c r="H174" s="98"/>
      <c r="I174" s="98"/>
      <c r="J174" s="98"/>
      <c r="K174" s="98"/>
      <c r="L174" s="98"/>
    </row>
    <row r="175" spans="2:12" x14ac:dyDescent="0.25">
      <c r="B175" s="98"/>
      <c r="C175" s="98"/>
      <c r="D175" s="98"/>
      <c r="E175" s="98"/>
      <c r="F175" s="98"/>
      <c r="G175" s="98"/>
      <c r="H175" s="98"/>
      <c r="I175" s="98"/>
      <c r="J175" s="98"/>
      <c r="K175" s="98"/>
      <c r="L175" s="98"/>
    </row>
    <row r="176" spans="2:12" x14ac:dyDescent="0.25">
      <c r="B176" s="98"/>
      <c r="C176" s="98"/>
      <c r="D176" s="98"/>
      <c r="E176" s="98"/>
      <c r="F176" s="98"/>
      <c r="G176" s="98"/>
      <c r="H176" s="98"/>
      <c r="I176" s="98"/>
      <c r="J176" s="98"/>
      <c r="K176" s="98"/>
      <c r="L176" s="98"/>
    </row>
    <row r="177" spans="2:12" x14ac:dyDescent="0.25">
      <c r="B177" s="98"/>
      <c r="C177" s="98"/>
      <c r="D177" s="98"/>
      <c r="E177" s="98"/>
      <c r="F177" s="98"/>
      <c r="G177" s="98"/>
      <c r="H177" s="98"/>
      <c r="I177" s="98"/>
      <c r="J177" s="98"/>
      <c r="K177" s="98"/>
      <c r="L177" s="98"/>
    </row>
    <row r="178" spans="2:12" x14ac:dyDescent="0.25">
      <c r="B178" s="98"/>
      <c r="C178" s="98"/>
      <c r="D178" s="98"/>
      <c r="E178" s="98"/>
      <c r="F178" s="98"/>
      <c r="G178" s="98"/>
      <c r="H178" s="98"/>
      <c r="I178" s="98"/>
      <c r="J178" s="98"/>
      <c r="K178" s="98"/>
      <c r="L178" s="98"/>
    </row>
    <row r="179" spans="2:12" x14ac:dyDescent="0.25">
      <c r="B179" s="98"/>
      <c r="C179" s="98"/>
      <c r="D179" s="98"/>
      <c r="E179" s="98"/>
      <c r="F179" s="98"/>
      <c r="G179" s="98"/>
      <c r="H179" s="98"/>
      <c r="I179" s="98"/>
      <c r="J179" s="98"/>
      <c r="K179" s="98"/>
      <c r="L179" s="98"/>
    </row>
    <row r="180" spans="2:12" x14ac:dyDescent="0.25">
      <c r="B180" s="98"/>
      <c r="C180" s="98"/>
      <c r="D180" s="98"/>
      <c r="E180" s="98"/>
      <c r="F180" s="98"/>
      <c r="G180" s="98"/>
      <c r="H180" s="98"/>
      <c r="I180" s="98"/>
      <c r="J180" s="98"/>
      <c r="K180" s="98"/>
      <c r="L180" s="98"/>
    </row>
    <row r="181" spans="2:12" x14ac:dyDescent="0.25">
      <c r="B181" s="98"/>
      <c r="C181" s="98"/>
      <c r="D181" s="98"/>
      <c r="E181" s="98"/>
      <c r="F181" s="98"/>
      <c r="G181" s="98"/>
      <c r="H181" s="98"/>
      <c r="I181" s="98"/>
      <c r="J181" s="98"/>
      <c r="K181" s="98"/>
      <c r="L181" s="98"/>
    </row>
    <row r="182" spans="2:12" x14ac:dyDescent="0.25">
      <c r="B182" s="98"/>
      <c r="C182" s="98"/>
      <c r="D182" s="98"/>
      <c r="E182" s="98"/>
      <c r="F182" s="98"/>
      <c r="G182" s="98"/>
      <c r="H182" s="98"/>
      <c r="I182" s="98"/>
      <c r="J182" s="98"/>
      <c r="K182" s="98"/>
      <c r="L182" s="98"/>
    </row>
    <row r="183" spans="2:12" x14ac:dyDescent="0.25">
      <c r="B183" s="98"/>
      <c r="C183" s="98"/>
      <c r="D183" s="98"/>
      <c r="E183" s="98"/>
      <c r="F183" s="98"/>
      <c r="G183" s="98"/>
      <c r="H183" s="98"/>
      <c r="I183" s="98"/>
      <c r="J183" s="98"/>
      <c r="K183" s="98"/>
      <c r="L183" s="98"/>
    </row>
    <row r="184" spans="2:12" x14ac:dyDescent="0.25">
      <c r="B184" s="98"/>
      <c r="C184" s="98"/>
      <c r="D184" s="98"/>
      <c r="E184" s="98"/>
      <c r="F184" s="98"/>
      <c r="G184" s="98"/>
      <c r="H184" s="98"/>
      <c r="I184" s="98"/>
      <c r="J184" s="98"/>
      <c r="K184" s="98"/>
      <c r="L184" s="98"/>
    </row>
    <row r="185" spans="2:12" x14ac:dyDescent="0.25">
      <c r="B185" s="98"/>
      <c r="C185" s="98"/>
      <c r="D185" s="98"/>
      <c r="E185" s="98"/>
      <c r="F185" s="98"/>
      <c r="G185" s="98"/>
      <c r="H185" s="98"/>
      <c r="I185" s="98"/>
      <c r="J185" s="98"/>
      <c r="K185" s="98"/>
      <c r="L185" s="98"/>
    </row>
    <row r="186" spans="2:12" x14ac:dyDescent="0.25">
      <c r="B186" s="98"/>
      <c r="C186" s="98"/>
      <c r="D186" s="98"/>
      <c r="E186" s="98"/>
      <c r="F186" s="98"/>
      <c r="G186" s="98"/>
      <c r="H186" s="98"/>
      <c r="I186" s="98"/>
      <c r="J186" s="98"/>
      <c r="K186" s="98"/>
      <c r="L186" s="98"/>
    </row>
    <row r="187" spans="2:12" x14ac:dyDescent="0.25">
      <c r="B187" s="98"/>
      <c r="C187" s="98"/>
      <c r="D187" s="98"/>
      <c r="E187" s="98"/>
      <c r="F187" s="98"/>
      <c r="G187" s="98"/>
      <c r="H187" s="98"/>
      <c r="I187" s="98"/>
      <c r="J187" s="98"/>
      <c r="K187" s="98"/>
      <c r="L187" s="98"/>
    </row>
    <row r="188" spans="2:12" x14ac:dyDescent="0.25">
      <c r="B188" s="98"/>
      <c r="C188" s="98"/>
      <c r="D188" s="98"/>
      <c r="E188" s="98"/>
      <c r="F188" s="98"/>
      <c r="G188" s="98"/>
      <c r="H188" s="98"/>
      <c r="I188" s="98"/>
      <c r="J188" s="98"/>
      <c r="K188" s="98"/>
      <c r="L188" s="98"/>
    </row>
    <row r="189" spans="2:12" x14ac:dyDescent="0.25">
      <c r="B189" s="98"/>
      <c r="C189" s="98"/>
      <c r="D189" s="98"/>
      <c r="E189" s="98"/>
      <c r="F189" s="98"/>
      <c r="G189" s="98"/>
      <c r="H189" s="98"/>
      <c r="I189" s="98"/>
      <c r="J189" s="98"/>
      <c r="K189" s="98"/>
      <c r="L189" s="98"/>
    </row>
    <row r="190" spans="2:12" x14ac:dyDescent="0.25">
      <c r="B190" s="98"/>
      <c r="C190" s="98"/>
      <c r="D190" s="98"/>
      <c r="E190" s="98"/>
      <c r="F190" s="98"/>
      <c r="G190" s="98"/>
      <c r="H190" s="98"/>
      <c r="I190" s="98"/>
      <c r="J190" s="98"/>
      <c r="K190" s="98"/>
      <c r="L190" s="98"/>
    </row>
    <row r="191" spans="2:12" x14ac:dyDescent="0.25">
      <c r="B191" s="98"/>
      <c r="C191" s="98"/>
      <c r="D191" s="98"/>
      <c r="E191" s="98"/>
      <c r="F191" s="98"/>
      <c r="G191" s="98"/>
      <c r="H191" s="98"/>
      <c r="I191" s="98"/>
      <c r="J191" s="98"/>
      <c r="K191" s="98"/>
      <c r="L191" s="98"/>
    </row>
    <row r="192" spans="2:12" x14ac:dyDescent="0.25">
      <c r="B192" s="98"/>
      <c r="C192" s="98"/>
      <c r="D192" s="98"/>
      <c r="E192" s="98"/>
      <c r="F192" s="98"/>
      <c r="G192" s="98"/>
      <c r="H192" s="98"/>
      <c r="I192" s="98"/>
      <c r="J192" s="98"/>
      <c r="K192" s="98"/>
      <c r="L192" s="98"/>
    </row>
    <row r="193" spans="2:12" x14ac:dyDescent="0.25">
      <c r="B193" s="98"/>
      <c r="C193" s="98"/>
      <c r="D193" s="98"/>
      <c r="E193" s="98"/>
      <c r="F193" s="98"/>
      <c r="G193" s="98"/>
      <c r="H193" s="98"/>
      <c r="I193" s="98"/>
      <c r="J193" s="98"/>
      <c r="K193" s="98"/>
      <c r="L193" s="98"/>
    </row>
    <row r="194" spans="2:12" x14ac:dyDescent="0.25">
      <c r="B194" s="98"/>
      <c r="C194" s="98"/>
      <c r="D194" s="98"/>
      <c r="E194" s="98"/>
      <c r="F194" s="98"/>
      <c r="G194" s="98"/>
      <c r="H194" s="98"/>
      <c r="I194" s="98"/>
      <c r="J194" s="98"/>
      <c r="K194" s="98"/>
      <c r="L194" s="98"/>
    </row>
    <row r="195" spans="2:12" x14ac:dyDescent="0.25">
      <c r="B195" s="98"/>
      <c r="C195" s="98"/>
      <c r="D195" s="98"/>
      <c r="E195" s="98"/>
      <c r="F195" s="98"/>
      <c r="G195" s="98"/>
      <c r="H195" s="98"/>
      <c r="I195" s="98"/>
      <c r="J195" s="98"/>
      <c r="K195" s="98"/>
      <c r="L195" s="98"/>
    </row>
    <row r="196" spans="2:12" x14ac:dyDescent="0.25">
      <c r="B196" s="98"/>
      <c r="C196" s="98"/>
      <c r="D196" s="98"/>
      <c r="E196" s="98"/>
      <c r="F196" s="98"/>
      <c r="G196" s="98"/>
      <c r="H196" s="98"/>
      <c r="I196" s="98"/>
      <c r="J196" s="98"/>
      <c r="K196" s="98"/>
      <c r="L196" s="98"/>
    </row>
    <row r="197" spans="2:12" x14ac:dyDescent="0.25">
      <c r="B197" s="98"/>
      <c r="C197" s="98"/>
      <c r="D197" s="98"/>
      <c r="E197" s="98"/>
      <c r="F197" s="98"/>
      <c r="G197" s="98"/>
      <c r="H197" s="98"/>
      <c r="I197" s="98"/>
      <c r="J197" s="98"/>
      <c r="K197" s="98"/>
      <c r="L197" s="98"/>
    </row>
    <row r="198" spans="2:12" x14ac:dyDescent="0.25">
      <c r="B198" s="98"/>
      <c r="C198" s="98"/>
      <c r="D198" s="98"/>
      <c r="E198" s="98"/>
      <c r="F198" s="98"/>
      <c r="G198" s="98"/>
      <c r="H198" s="98"/>
      <c r="I198" s="98"/>
      <c r="J198" s="98"/>
      <c r="K198" s="98"/>
      <c r="L198" s="98"/>
    </row>
    <row r="199" spans="2:12" x14ac:dyDescent="0.25">
      <c r="B199" s="98"/>
      <c r="C199" s="98"/>
      <c r="D199" s="98"/>
      <c r="E199" s="98"/>
      <c r="F199" s="98"/>
      <c r="G199" s="98"/>
      <c r="H199" s="98"/>
      <c r="I199" s="98"/>
      <c r="J199" s="98"/>
      <c r="K199" s="98"/>
      <c r="L199" s="98"/>
    </row>
    <row r="200" spans="2:12" x14ac:dyDescent="0.25">
      <c r="B200" s="98"/>
      <c r="C200" s="98"/>
      <c r="D200" s="98"/>
      <c r="E200" s="98"/>
      <c r="F200" s="98"/>
      <c r="G200" s="98"/>
      <c r="H200" s="98"/>
      <c r="I200" s="98"/>
      <c r="J200" s="98"/>
      <c r="K200" s="98"/>
      <c r="L200" s="98"/>
    </row>
    <row r="201" spans="2:12" x14ac:dyDescent="0.25">
      <c r="B201" s="98"/>
      <c r="C201" s="98"/>
      <c r="D201" s="98"/>
      <c r="E201" s="98"/>
      <c r="F201" s="98"/>
      <c r="G201" s="98"/>
      <c r="H201" s="98"/>
      <c r="I201" s="98"/>
      <c r="J201" s="98"/>
      <c r="K201" s="98"/>
      <c r="L201" s="9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Øistein Olsen</dc:creator>
  <cp:lastModifiedBy>Hans Iver Odenrud</cp:lastModifiedBy>
  <cp:lastPrinted>2018-05-08T08:51:26Z</cp:lastPrinted>
  <dcterms:created xsi:type="dcterms:W3CDTF">2016-06-15T11:34:29Z</dcterms:created>
  <dcterms:modified xsi:type="dcterms:W3CDTF">2022-02-09T09:00:46Z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